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13260" windowHeight="10380" activeTab="0"/>
  </bookViews>
  <sheets>
    <sheet name="Instructions" sheetId="1" r:id="rId1"/>
    <sheet name="A. Payment" sheetId="2" r:id="rId2"/>
  </sheets>
  <definedNames>
    <definedName name="_xlfn.RTD" hidden="1">#NAME?</definedName>
    <definedName name="_xlnm.Print_Area" localSheetId="1">'A. Payment'!$A$2:$K$145</definedName>
    <definedName name="_xlnm.Print_Area" localSheetId="0">'Instructions'!$A$1:$I$46</definedName>
    <definedName name="_xlnm.Print_Titles" localSheetId="1">'A. Payment'!$1:$6</definedName>
    <definedName name="_xlnm.Print_Titles" localSheetId="0">'Instructions'!$1:$6</definedName>
  </definedNames>
  <calcPr fullCalcOnLoad="1"/>
</workbook>
</file>

<file path=xl/comments1.xml><?xml version="1.0" encoding="utf-8"?>
<comments xmlns="http://schemas.openxmlformats.org/spreadsheetml/2006/main">
  <authors>
    <author>Caroline</author>
  </authors>
  <commentList>
    <comment ref="E25" authorId="0">
      <text>
        <r>
          <rPr>
            <sz val="7"/>
            <rFont val="Tahoma"/>
            <family val="2"/>
          </rPr>
          <t>HOSPITAL FISCAL YEAR
Data is based on the Hospital Fiscal Year that ends in the prior Federal fiscal year.</t>
        </r>
      </text>
    </comment>
  </commentList>
</comments>
</file>

<file path=xl/comments2.xml><?xml version="1.0" encoding="utf-8"?>
<comments xmlns="http://schemas.openxmlformats.org/spreadsheetml/2006/main">
  <authors>
    <author>jeschuli</author>
    <author>Caroline</author>
    <author>Caroline J. Worrell</author>
  </authors>
  <commentList>
    <comment ref="E39" authorId="0">
      <text>
        <r>
          <rPr>
            <sz val="7"/>
            <rFont val="Tahoma"/>
            <family val="2"/>
          </rPr>
          <t xml:space="preserve">NUMERATOR 
MEDICAID INPATIENT BED DAYS
Number of Unique Medicaid Title XIX Inpatient Bed Days </t>
        </r>
        <r>
          <rPr>
            <i/>
            <sz val="7"/>
            <color indexed="8"/>
            <rFont val="Tahoma"/>
            <family val="2"/>
          </rPr>
          <t>(including Managed Care Inpatient Bed Days)</t>
        </r>
        <r>
          <rPr>
            <sz val="7"/>
            <rFont val="Tahoma"/>
            <family val="2"/>
          </rPr>
          <t xml:space="preserve"> in denominator.
TIP #1:  </t>
        </r>
        <r>
          <rPr>
            <sz val="7"/>
            <color indexed="24"/>
            <rFont val="Tahoma"/>
            <family val="2"/>
          </rPr>
          <t xml:space="preserve">Excludes Dually Eligible Medicare &amp; Medicaid
</t>
        </r>
        <r>
          <rPr>
            <sz val="7"/>
            <rFont val="Tahoma"/>
            <family val="2"/>
          </rPr>
          <t>TIP #2:  
Includes: Bed Days for NICU (neonatal)
Excludes: Bed Days for Nursery, Observation, Labor &amp; Delivery</t>
        </r>
      </text>
    </comment>
    <comment ref="E133" authorId="0">
      <text>
        <r>
          <rPr>
            <sz val="7"/>
            <rFont val="Tahoma"/>
            <family val="2"/>
          </rPr>
          <t>OVERALL EHR AMOUNT
System calculated in Step 6.</t>
        </r>
      </text>
    </comment>
    <comment ref="E134" authorId="0">
      <text>
        <r>
          <rPr>
            <sz val="8"/>
            <rFont val="Tahoma"/>
            <family val="2"/>
          </rPr>
          <t xml:space="preserve">MEDICAID SHARE
</t>
        </r>
        <r>
          <rPr>
            <sz val="7"/>
            <rFont val="Tahoma"/>
            <family val="2"/>
          </rPr>
          <t>System Calculated in Step 7.</t>
        </r>
      </text>
    </comment>
    <comment ref="E109" authorId="0">
      <text>
        <r>
          <rPr>
            <sz val="7"/>
            <rFont val="Tahoma"/>
            <family val="2"/>
          </rPr>
          <t>DISCHARGE RELATED AMOUNT
System calculated in Step 3 based on allowable discharges.</t>
        </r>
      </text>
    </comment>
    <comment ref="E126" authorId="0">
      <text>
        <r>
          <rPr>
            <sz val="7"/>
            <rFont val="Tahoma"/>
            <family val="2"/>
          </rPr>
          <t xml:space="preserve">NUMERATOR 
MEDICAID INPATIENT BED DAYS
System feeds data from user input of the Number of Unique Medicaid Title XIX Inpatient Bed Days </t>
        </r>
        <r>
          <rPr>
            <i/>
            <sz val="7"/>
            <color indexed="8"/>
            <rFont val="Tahoma"/>
            <family val="2"/>
          </rPr>
          <t>(including Managed Care Inpatient Bed Days)</t>
        </r>
        <r>
          <rPr>
            <sz val="7"/>
            <rFont val="Tahoma"/>
            <family val="2"/>
          </rPr>
          <t>.</t>
        </r>
      </text>
    </comment>
    <comment ref="E127" authorId="0">
      <text>
        <r>
          <rPr>
            <sz val="7"/>
            <rFont val="Tahoma"/>
            <family val="2"/>
          </rPr>
          <t xml:space="preserve">DENOMINATOR
ADJUSTED TOTAL INPATIENT BED DAYS 
Calculated using the following components in denominator: 
</t>
        </r>
        <r>
          <rPr>
            <sz val="7"/>
            <color indexed="8"/>
            <rFont val="Tahoma"/>
            <family val="2"/>
          </rPr>
          <t>Number of Unique Total Inpatient Bed Days</t>
        </r>
        <r>
          <rPr>
            <sz val="7"/>
            <rFont val="Tahoma"/>
            <family val="2"/>
          </rPr>
          <t xml:space="preserve">
multiplied by 
[ </t>
        </r>
        <r>
          <rPr>
            <sz val="7"/>
            <color indexed="62"/>
            <rFont val="Tahoma"/>
            <family val="2"/>
          </rPr>
          <t xml:space="preserve">(Number of Unique Total Hospital Charges </t>
        </r>
        <r>
          <rPr>
            <sz val="7"/>
            <rFont val="Tahoma"/>
            <family val="2"/>
          </rPr>
          <t>minus</t>
        </r>
        <r>
          <rPr>
            <sz val="7"/>
            <color indexed="59"/>
            <rFont val="Tahoma"/>
            <family val="2"/>
          </rPr>
          <t xml:space="preserve"> </t>
        </r>
        <r>
          <rPr>
            <sz val="7"/>
            <color indexed="58"/>
            <rFont val="Tahoma"/>
            <family val="2"/>
          </rPr>
          <t>Number of Unique Charity Care Charges</t>
        </r>
        <r>
          <rPr>
            <sz val="7"/>
            <color indexed="62"/>
            <rFont val="Tahoma"/>
            <family val="2"/>
          </rPr>
          <t>)</t>
        </r>
        <r>
          <rPr>
            <sz val="7"/>
            <rFont val="Tahoma"/>
            <family val="2"/>
          </rPr>
          <t xml:space="preserve"> divided by </t>
        </r>
        <r>
          <rPr>
            <sz val="7"/>
            <color indexed="62"/>
            <rFont val="Tahoma"/>
            <family val="2"/>
          </rPr>
          <t>Number of Unique Total Hospital Charges</t>
        </r>
        <r>
          <rPr>
            <sz val="7"/>
            <rFont val="Tahoma"/>
            <family val="2"/>
          </rPr>
          <t xml:space="preserve"> ]</t>
        </r>
      </text>
    </comment>
    <comment ref="E90" authorId="0">
      <text>
        <r>
          <rPr>
            <sz val="7"/>
            <rFont val="Tahoma"/>
            <family val="2"/>
          </rPr>
          <t>TOTAL DISCHARGES {PY1}
System feeds data entered in Step 1 for Prior Year's Discharges.</t>
        </r>
      </text>
    </comment>
    <comment ref="I90" authorId="0">
      <text>
        <r>
          <rPr>
            <sz val="7"/>
            <rFont val="Tahoma"/>
            <family val="2"/>
          </rPr>
          <t>TOTAL DISCHARGES GROWTH
Growth in Discharges from prior year.</t>
        </r>
      </text>
    </comment>
    <comment ref="K90" authorId="0">
      <text>
        <r>
          <rPr>
            <sz val="7"/>
            <rFont val="Tahoma"/>
            <family val="2"/>
          </rPr>
          <t>TOTAL DISCHARGES PERCENT GROWTH
Percent Growth in Discharges from prior year.</t>
        </r>
      </text>
    </comment>
    <comment ref="K93" authorId="0">
      <text>
        <r>
          <rPr>
            <sz val="7"/>
            <rFont val="Tahoma"/>
            <family val="2"/>
          </rPr>
          <t>TOTAL DISCHARGES CUMULATIVE PERCENT GROWTH
Sum of Percent Growth of Discharges for three years.</t>
        </r>
      </text>
    </comment>
    <comment ref="E110" authorId="1">
      <text>
        <r>
          <rPr>
            <sz val="7"/>
            <rFont val="Tahoma"/>
            <family val="2"/>
          </rPr>
          <t>INITIAL AMOUNT:
Sum of Base Amount plus Discharge Related Amount.</t>
        </r>
      </text>
    </comment>
    <comment ref="E128" authorId="1">
      <text>
        <r>
          <rPr>
            <sz val="7"/>
            <rFont val="Tahoma"/>
            <family val="2"/>
          </rPr>
          <t xml:space="preserve">MEDICAID SHARE:
The percentage of a hospital’s inpatient, non-charity care days that are attributable to Medicaid inpatients.
Formula defined as:
</t>
        </r>
        <r>
          <rPr>
            <sz val="7"/>
            <color indexed="30"/>
            <rFont val="Tahoma"/>
            <family val="2"/>
          </rPr>
          <t xml:space="preserve">Numerator </t>
        </r>
        <r>
          <rPr>
            <sz val="7"/>
            <rFont val="Tahoma"/>
            <family val="2"/>
          </rPr>
          <t xml:space="preserve">
divided by 
</t>
        </r>
        <r>
          <rPr>
            <sz val="7"/>
            <color indexed="35"/>
            <rFont val="Tahoma"/>
            <family val="2"/>
          </rPr>
          <t>Denominator</t>
        </r>
      </text>
    </comment>
    <comment ref="E135" authorId="2">
      <text>
        <r>
          <rPr>
            <sz val="8"/>
            <rFont val="Tahoma"/>
            <family val="2"/>
          </rPr>
          <t>AGGREGATE EHR HOSPITAL INCENTIVE AMOUNT OVER 4 YEARS 
C</t>
        </r>
        <r>
          <rPr>
            <sz val="7"/>
            <rFont val="Tahoma"/>
            <family val="2"/>
          </rPr>
          <t xml:space="preserve">alculated as the product of:
</t>
        </r>
        <r>
          <rPr>
            <sz val="7"/>
            <color indexed="30"/>
            <rFont val="Tahoma"/>
            <family val="2"/>
          </rPr>
          <t xml:space="preserve">Overall EHR Amount Over 4 Years </t>
        </r>
        <r>
          <rPr>
            <sz val="7"/>
            <rFont val="Tahoma"/>
            <family val="2"/>
          </rPr>
          <t xml:space="preserve">
multiplied by 
</t>
        </r>
        <r>
          <rPr>
            <sz val="7"/>
            <color indexed="35"/>
            <rFont val="Tahoma"/>
            <family val="2"/>
          </rPr>
          <t>Medicaid Share</t>
        </r>
      </text>
    </comment>
    <comment ref="E118" authorId="0">
      <text>
        <r>
          <rPr>
            <sz val="7"/>
            <rFont val="Tahoma"/>
            <family val="2"/>
          </rPr>
          <t>INITIAL AMOUNT:
System calculated in Step 4 based on the Base Amount plus  Discharge Related Amount.</t>
        </r>
      </text>
    </comment>
    <comment ref="E120" authorId="1">
      <text>
        <r>
          <rPr>
            <sz val="7"/>
            <rFont val="Tahoma"/>
            <family val="2"/>
          </rPr>
          <t xml:space="preserve">EHR AMOUNT
Formula defined as:
</t>
        </r>
        <r>
          <rPr>
            <sz val="7"/>
            <color indexed="30"/>
            <rFont val="Tahoma"/>
            <family val="2"/>
          </rPr>
          <t xml:space="preserve">Initial Amount </t>
        </r>
        <r>
          <rPr>
            <sz val="7"/>
            <rFont val="Tahoma"/>
            <family val="2"/>
          </rPr>
          <t xml:space="preserve">
multiplied by
</t>
        </r>
        <r>
          <rPr>
            <sz val="7"/>
            <color indexed="35"/>
            <rFont val="Tahoma"/>
            <family val="2"/>
          </rPr>
          <t>Transitional Factor</t>
        </r>
      </text>
    </comment>
    <comment ref="E122" authorId="1">
      <text>
        <r>
          <rPr>
            <sz val="7"/>
            <rFont val="Tahoma"/>
            <family val="2"/>
          </rPr>
          <t>OVERALL EHR AMOUNT
Sum of the EHR Amount for each of the four payment years.</t>
        </r>
      </text>
    </comment>
    <comment ref="E48" authorId="0">
      <text>
        <r>
          <rPr>
            <sz val="7"/>
            <rFont val="Tahoma"/>
            <family val="2"/>
          </rPr>
          <t>DENOMINATOR
TOTAL HOSPITAL CHARGES or HOSPITAL COST
Number of ALL Unique Total Hospital Charges or Hospital Cost  in the Hospital Medicare Cost Reporting Period.
TIPS:  
Includes: Bed Days for NICU (neonatal), Nursery, Observation, Labor &amp; Delivery</t>
        </r>
      </text>
    </comment>
    <comment ref="G90" authorId="0">
      <text>
        <r>
          <rPr>
            <sz val="7"/>
            <rFont val="Tahoma"/>
            <family val="2"/>
          </rPr>
          <t>TOTAL DISCHARGES {CURRENT}
System feeds data entered in Step 1 from Current filed Hospital Medicare Cost Report.</t>
        </r>
      </text>
    </comment>
    <comment ref="G91" authorId="0">
      <text>
        <r>
          <rPr>
            <sz val="7"/>
            <rFont val="Tahoma"/>
            <family val="2"/>
          </rPr>
          <t>TOTAL DISCHARGES {PY1}
System feeds data entered in Step 1 from Prior Year 1 Hospital Medicare Cost Report.</t>
        </r>
      </text>
    </comment>
    <comment ref="G92" authorId="0">
      <text>
        <r>
          <rPr>
            <sz val="7"/>
            <rFont val="Tahoma"/>
            <family val="2"/>
          </rPr>
          <t>TOTAL DISCHARGES {PY2}
System feeds data entered in Step 1 from Prior Year 2 Hospital Medicare Cost Report.</t>
        </r>
      </text>
    </comment>
    <comment ref="E98" authorId="0">
      <text>
        <r>
          <rPr>
            <sz val="7"/>
            <rFont val="Tahoma"/>
            <family val="2"/>
          </rPr>
          <t>TOTAL DISCHARGES {CURRENT}
System feeds data entered in Step 1 from Current filed Hospital Medicare Cost Report.</t>
        </r>
      </text>
    </comment>
    <comment ref="E108" authorId="0">
      <text>
        <r>
          <rPr>
            <sz val="7"/>
            <rFont val="Tahoma"/>
            <family val="2"/>
          </rPr>
          <t>BASE AMOUNT
Defined by Statue.</t>
        </r>
      </text>
    </comment>
    <comment ref="E139" authorId="2">
      <text>
        <r>
          <rPr>
            <sz val="7"/>
            <rFont val="Tahoma"/>
            <family val="2"/>
          </rPr>
          <t>DISBURSEMENT PERCENTAGE
Percentage of the Aggregate EHR Hospital Incentive Amount disbursed in each payment year as predefined by the State.</t>
        </r>
      </text>
    </comment>
    <comment ref="E142" authorId="2">
      <text>
        <r>
          <rPr>
            <sz val="7"/>
            <rFont val="Tahoma"/>
            <family val="2"/>
          </rPr>
          <t>MEDICAID EHR INCENTIVE PROGRAM PAYMENT OVER 4 YEARS
Sum of the EHR Incentive Program Payment for each of the four payment years.</t>
        </r>
      </text>
    </comment>
    <comment ref="E140" authorId="2">
      <text>
        <r>
          <rPr>
            <sz val="7"/>
            <rFont val="Tahoma"/>
            <family val="2"/>
          </rPr>
          <t xml:space="preserve">EHR INCENTIVE PROGRAM PAYMENT
Medicaid's EHR Incentive Program Payment is calculated as the product of:
</t>
        </r>
        <r>
          <rPr>
            <sz val="7"/>
            <color indexed="62"/>
            <rFont val="Tahoma"/>
            <family val="2"/>
          </rPr>
          <t xml:space="preserve">Aggregate EHR Hospital Incentive Amount Over 4 Years </t>
        </r>
        <r>
          <rPr>
            <sz val="7"/>
            <rFont val="Tahoma"/>
            <family val="2"/>
          </rPr>
          <t xml:space="preserve">
multiplied by 
</t>
        </r>
        <r>
          <rPr>
            <sz val="7"/>
            <color indexed="58"/>
            <rFont val="Tahoma"/>
            <family val="2"/>
          </rPr>
          <t>Disbursement Percentage per Payment Year</t>
        </r>
      </text>
    </comment>
    <comment ref="G140" authorId="2">
      <text>
        <r>
          <rPr>
            <sz val="7"/>
            <rFont val="Tahoma"/>
            <family val="2"/>
          </rPr>
          <t xml:space="preserve">EHR INCENTIVE PROGRAM PAYMENT
Medicaid's EHR Incentive Program Payment is calculated as the product of:
</t>
        </r>
        <r>
          <rPr>
            <sz val="7"/>
            <color indexed="62"/>
            <rFont val="Tahoma"/>
            <family val="2"/>
          </rPr>
          <t>Aggregate EHR Hospital Incentive Amount Over 4 Years</t>
        </r>
        <r>
          <rPr>
            <sz val="7"/>
            <color indexed="54"/>
            <rFont val="Tahoma"/>
            <family val="2"/>
          </rPr>
          <t xml:space="preserve"> </t>
        </r>
        <r>
          <rPr>
            <sz val="7"/>
            <rFont val="Tahoma"/>
            <family val="2"/>
          </rPr>
          <t xml:space="preserve">
multiplied by 
</t>
        </r>
        <r>
          <rPr>
            <sz val="7"/>
            <color indexed="58"/>
            <rFont val="Tahoma"/>
            <family val="2"/>
          </rPr>
          <t>Disbursement Percentage per Payment Year</t>
        </r>
      </text>
    </comment>
    <comment ref="I140" authorId="2">
      <text>
        <r>
          <rPr>
            <sz val="7"/>
            <rFont val="Tahoma"/>
            <family val="2"/>
          </rPr>
          <t xml:space="preserve">EHR INCENTIVE PROGRAM PAYMENT
Medicaid's EHR Incentive Program Payment is calculated as the product of:
</t>
        </r>
        <r>
          <rPr>
            <sz val="7"/>
            <color indexed="62"/>
            <rFont val="Tahoma"/>
            <family val="2"/>
          </rPr>
          <t xml:space="preserve">Aggregate EHR Hospital Incentive Amount Over 4 Years </t>
        </r>
        <r>
          <rPr>
            <sz val="7"/>
            <rFont val="Tahoma"/>
            <family val="2"/>
          </rPr>
          <t xml:space="preserve">
multiplied by 
</t>
        </r>
        <r>
          <rPr>
            <sz val="7"/>
            <color indexed="58"/>
            <rFont val="Tahoma"/>
            <family val="2"/>
          </rPr>
          <t>Disbursement Percentage per Payment Year</t>
        </r>
      </text>
    </comment>
    <comment ref="K140" authorId="2">
      <text>
        <r>
          <rPr>
            <sz val="7"/>
            <rFont val="Tahoma"/>
            <family val="2"/>
          </rPr>
          <t xml:space="preserve">EHR INCENTIVE PROGRAM PAYMENT
Medicaid's EHR Incentive Program Payment is calculated as the product of:
</t>
        </r>
        <r>
          <rPr>
            <sz val="7"/>
            <color indexed="62"/>
            <rFont val="Tahoma"/>
            <family val="2"/>
          </rPr>
          <t>Aggregate EHR Hospital Incentive Amount Over 4 Years</t>
        </r>
        <r>
          <rPr>
            <sz val="7"/>
            <rFont val="Tahoma"/>
            <family val="2"/>
          </rPr>
          <t xml:space="preserve"> 
multiplied by 
</t>
        </r>
        <r>
          <rPr>
            <sz val="7"/>
            <color indexed="58"/>
            <rFont val="Tahoma"/>
            <family val="2"/>
          </rPr>
          <t>Disbursement Percentage per Payment Year</t>
        </r>
      </text>
    </comment>
    <comment ref="E101" authorId="0">
      <text>
        <r>
          <rPr>
            <sz val="7"/>
            <rFont val="Tahoma"/>
            <family val="2"/>
          </rPr>
          <t>PROJECTED DISCHARGES - PAYMENT YEAR 1
The total discharges from the Current filed Hospital Medicare Cost Report.</t>
        </r>
      </text>
    </comment>
    <comment ref="G101" authorId="0">
      <text>
        <r>
          <rPr>
            <sz val="7"/>
            <rFont val="Tahoma"/>
            <family val="2"/>
          </rPr>
          <t>PROJECTED DISCHARGES - PAYMENT YEAR 2 TO 4
The product of the Average Annual Growth Rate and the Prior Year's Projected Discharges.</t>
        </r>
      </text>
    </comment>
    <comment ref="I101" authorId="0">
      <text>
        <r>
          <rPr>
            <sz val="7"/>
            <rFont val="Tahoma"/>
            <family val="2"/>
          </rPr>
          <t>PROJECTED DISCHARGES - PAYMENT YEAR 2 TO 4
The product of the Average Annual Growth Rate and the Prior Year's Projected Discharges.</t>
        </r>
      </text>
    </comment>
    <comment ref="K101" authorId="0">
      <text>
        <r>
          <rPr>
            <sz val="7"/>
            <rFont val="Tahoma"/>
            <family val="2"/>
          </rPr>
          <t>PROJECTED DISCHARGES - PAYMENT YEAR 2 TO 4
The product of the Average Annual Growth Rate and the Prior Year's Projected Discharges.</t>
        </r>
      </text>
    </comment>
    <comment ref="E102" authorId="0">
      <text>
        <r>
          <rPr>
            <sz val="7"/>
            <rFont val="Tahoma"/>
            <family val="2"/>
          </rPr>
          <t>ALLOWABLE DISCHARGES
Number of Projected Discharges allowed in determining the Discharge Related Amount not to exceed 23,000 discharges.</t>
        </r>
      </text>
    </comment>
    <comment ref="G102" authorId="0">
      <text>
        <r>
          <rPr>
            <sz val="7"/>
            <rFont val="Tahoma"/>
            <family val="2"/>
          </rPr>
          <t>ALLOWABLE DISCHARGES
Number of Projected Discharges allowed in determining the Discharge Related Amount not to exceed 23,000 discharges.</t>
        </r>
      </text>
    </comment>
    <comment ref="I102" authorId="0">
      <text>
        <r>
          <rPr>
            <sz val="7"/>
            <rFont val="Tahoma"/>
            <family val="2"/>
          </rPr>
          <t>ALLOWABLE DISCHARGES
Number of Projected Discharges allowed in determining the Discharge Related Amount not to exceed 23,000 discharges.</t>
        </r>
      </text>
    </comment>
    <comment ref="K102" authorId="0">
      <text>
        <r>
          <rPr>
            <sz val="7"/>
            <rFont val="Tahoma"/>
            <family val="2"/>
          </rPr>
          <t>ALLOWABLE DISCHARGES
Number of Projected Discharges allowed in determining the Discharge Related Amount not to exceed 23,000 discharges.</t>
        </r>
      </text>
    </comment>
    <comment ref="E103" authorId="0">
      <text>
        <r>
          <rPr>
            <sz val="8"/>
            <rFont val="Tahoma"/>
            <family val="2"/>
          </rPr>
          <t xml:space="preserve">DISCHARGE RELATED AMOUNT
</t>
        </r>
        <r>
          <rPr>
            <sz val="7"/>
            <rFont val="Tahoma"/>
            <family val="2"/>
          </rPr>
          <t>$0 for allowable discharges 1 to 1,149 and $200 per allowable discharge for allowable discharges from 1,150 to 23,000.</t>
        </r>
      </text>
    </comment>
    <comment ref="G103" authorId="0">
      <text>
        <r>
          <rPr>
            <sz val="7"/>
            <rFont val="Tahoma"/>
            <family val="2"/>
          </rPr>
          <t>DISCHARGE RELATED AMOUNT
$0 for allowable discharges 1 to 1,149 and $200 per allowable discharge for allowable discharges from 1,150 to 23,000.</t>
        </r>
      </text>
    </comment>
    <comment ref="I103" authorId="0">
      <text>
        <r>
          <rPr>
            <sz val="7"/>
            <rFont val="Tahoma"/>
            <family val="2"/>
          </rPr>
          <t>DISCHARGE RELATED AMOUNT
$0 for allowable discharges 1 to 1,149 and $200 per allowable discharge for allowable discharges from 1,150 to 23,000.</t>
        </r>
      </text>
    </comment>
    <comment ref="K103" authorId="0">
      <text>
        <r>
          <rPr>
            <sz val="7"/>
            <rFont val="Tahoma"/>
            <family val="2"/>
          </rPr>
          <t>DISCHARGE RELATED AMOUNT
$0 for allowable discharges 1 to 1,149 and $200 per allowable discharge for allowable discharges from 1,150 to 23,000.</t>
        </r>
      </text>
    </comment>
    <comment ref="E91" authorId="0">
      <text>
        <r>
          <rPr>
            <sz val="7"/>
            <rFont val="Tahoma"/>
            <family val="2"/>
          </rPr>
          <t>TOTAL DISCHARGES {PY2}
System feeds data entered in Step 1 for Prior Year's Discharges.</t>
        </r>
      </text>
    </comment>
    <comment ref="E92" authorId="0">
      <text>
        <r>
          <rPr>
            <sz val="7"/>
            <rFont val="Tahoma"/>
            <family val="2"/>
          </rPr>
          <t>TOTAL DISCHARGES {PY3}
System feeds data entered in Step 1 for Prior Year's Discharges.</t>
        </r>
      </text>
    </comment>
    <comment ref="K91" authorId="0">
      <text>
        <r>
          <rPr>
            <sz val="7"/>
            <rFont val="Tahoma"/>
            <family val="2"/>
          </rPr>
          <t>TOTAL DISCHARGES PERCENT GROWTH
Percent Growth in Discharges from prior year.</t>
        </r>
      </text>
    </comment>
    <comment ref="K92" authorId="0">
      <text>
        <r>
          <rPr>
            <sz val="7"/>
            <rFont val="Tahoma"/>
            <family val="2"/>
          </rPr>
          <t>TOTAL DISCHARGES PERCENT GROWTH
Percent Growth in Discharges from prior year.</t>
        </r>
      </text>
    </comment>
    <comment ref="G110" authorId="1">
      <text>
        <r>
          <rPr>
            <sz val="7"/>
            <rFont val="Tahoma"/>
            <family val="2"/>
          </rPr>
          <t>INITIAL AMOUNT:
Sum of Base Amount plus Discharge Related Amount.</t>
        </r>
      </text>
    </comment>
    <comment ref="I110" authorId="1">
      <text>
        <r>
          <rPr>
            <sz val="7"/>
            <rFont val="Tahoma"/>
            <family val="2"/>
          </rPr>
          <t>INITIAL AMOUNT:
Sum of Base Amount plus Discharge Related Amount.</t>
        </r>
      </text>
    </comment>
    <comment ref="K110" authorId="1">
      <text>
        <r>
          <rPr>
            <sz val="7"/>
            <rFont val="Tahoma"/>
            <family val="2"/>
          </rPr>
          <t>INITIAL AMOUNT:
Sum of Base Amount plus Discharge Related Amount.</t>
        </r>
      </text>
    </comment>
    <comment ref="G108" authorId="0">
      <text>
        <r>
          <rPr>
            <sz val="7"/>
            <rFont val="Tahoma"/>
            <family val="2"/>
          </rPr>
          <t>BASE AMOUNT
Defined by Statue.</t>
        </r>
      </text>
    </comment>
    <comment ref="I108" authorId="0">
      <text>
        <r>
          <rPr>
            <sz val="7"/>
            <rFont val="Tahoma"/>
            <family val="2"/>
          </rPr>
          <t>BASE AMOUNT
Defined by Statue.</t>
        </r>
      </text>
    </comment>
    <comment ref="K108" authorId="0">
      <text>
        <r>
          <rPr>
            <sz val="7"/>
            <rFont val="Tahoma"/>
            <family val="2"/>
          </rPr>
          <t>BASE AMOUNT
Defined by Statue.</t>
        </r>
      </text>
    </comment>
    <comment ref="E22" authorId="0">
      <text>
        <r>
          <rPr>
            <sz val="7"/>
            <rFont val="Tahoma"/>
            <family val="2"/>
          </rPr>
          <t>TOTAL DISCHARGES - CURRENT YEAR REPORT
Number of ALL Unique Total Discharges in the Hospital Medicare Cost Reporting Period.
TIPS:  
Includes: Bed Days for NICU (neonatal)
Excludes: Bed Days for Nursery, Observation, Labor &amp; Delivery</t>
        </r>
      </text>
    </comment>
    <comment ref="E43" authorId="0">
      <text>
        <r>
          <rPr>
            <sz val="7"/>
            <rFont val="Tahoma"/>
            <family val="2"/>
          </rPr>
          <t>NUMERATOR 
TOTAL INPATIENT BED DAYS
Number of ALL Unique Inpatient Bed Days in the Hospital Medicare Cost Reporting Period
TIPS:  
Includes: Bed Days for NICU (neonatal)
Excludes: Bed Days for Nursery, Observation, Labor &amp; Delivery</t>
        </r>
      </text>
    </comment>
    <comment ref="K94" authorId="2">
      <text>
        <r>
          <rPr>
            <sz val="7"/>
            <rFont val="Tahoma"/>
            <family val="2"/>
          </rPr>
          <t xml:space="preserve">AVERAGE ANNUAL GROWTH RATE OVER 3 YEARS
Hospital's growth rate measured by discharges averaged over the most recent 3 years.  
Formula defined as:
</t>
        </r>
        <r>
          <rPr>
            <sz val="7"/>
            <color indexed="30"/>
            <rFont val="Tahoma"/>
            <family val="2"/>
          </rPr>
          <t>Cumulative Discharger Percent Growth for 3 Years</t>
        </r>
        <r>
          <rPr>
            <sz val="7"/>
            <rFont val="Tahoma"/>
            <family val="2"/>
          </rPr>
          <t xml:space="preserve">
divided by
</t>
        </r>
        <r>
          <rPr>
            <sz val="7"/>
            <color indexed="35"/>
            <rFont val="Tahoma"/>
            <family val="2"/>
          </rPr>
          <t>Total Number of Years Growth Evaluated (3)</t>
        </r>
      </text>
    </comment>
    <comment ref="K104" authorId="2">
      <text>
        <r>
          <rPr>
            <sz val="7"/>
            <rFont val="Tahoma"/>
            <family val="2"/>
          </rPr>
          <t>TOTAL DISCHARGE RELATED AMOUNT OVER 4 YEARS
Sum of discharge related amount for each of the four years.</t>
        </r>
      </text>
    </comment>
    <comment ref="E17" authorId="0">
      <text>
        <r>
          <rPr>
            <sz val="7"/>
            <rFont val="Tahoma"/>
            <family val="2"/>
          </rPr>
          <t>HOSPITAL MEDICARE COST REPORTING PERIOD
Begin Date (MM/DD/YYYY):
Enter the Begin Date for the 12-month period from your Current filed Hospital Medicare Cost Report representing the hospital's accounting fiscal year.</t>
        </r>
      </text>
    </comment>
    <comment ref="G17" authorId="0">
      <text>
        <r>
          <rPr>
            <sz val="7"/>
            <rFont val="Tahoma"/>
            <family val="2"/>
          </rPr>
          <t>HOSPITAL MEDICARE COST REPORTING PERIOD
End Date (MM/DD/YYYY):
Enter the End Date for the 12-month period from your Current filed Hospital Medicare Cost Report representing the hospital's accounting fiscal year.</t>
        </r>
      </text>
    </comment>
    <comment ref="E19" authorId="0">
      <text>
        <r>
          <rPr>
            <sz val="7"/>
            <rFont val="Tahoma"/>
            <family val="2"/>
          </rPr>
          <t>PREPARATION DATE (MM/DD/YYYY):
Enter the Preparation Date from your Current filed Medicare Hospital Cost Report.</t>
        </r>
      </text>
    </comment>
    <comment ref="G109" authorId="0">
      <text>
        <r>
          <rPr>
            <sz val="7"/>
            <rFont val="Tahoma"/>
            <family val="2"/>
          </rPr>
          <t>DISCHARGE RELATED AMOUNT
System calculated in Step 3 based on allowable discharges.</t>
        </r>
      </text>
    </comment>
    <comment ref="I109" authorId="0">
      <text>
        <r>
          <rPr>
            <sz val="7"/>
            <rFont val="Tahoma"/>
            <family val="2"/>
          </rPr>
          <t>DISCHARGE RELATED AMOUNT
System calculated in Step 3 based on allowable discharges.</t>
        </r>
      </text>
    </comment>
    <comment ref="K109" authorId="0">
      <text>
        <r>
          <rPr>
            <sz val="7"/>
            <rFont val="Tahoma"/>
            <family val="2"/>
          </rPr>
          <t>DISCHARGE RELATED AMOUNT
System calculated in Step 3 based on allowable discharges.</t>
        </r>
      </text>
    </comment>
    <comment ref="G118" authorId="0">
      <text>
        <r>
          <rPr>
            <sz val="7"/>
            <rFont val="Tahoma"/>
            <family val="2"/>
          </rPr>
          <t>INITIAL AMOUNT:
System calculated in Step 4 based on the Base Amount plus  Discharge Related Amount.</t>
        </r>
      </text>
    </comment>
    <comment ref="I118" authorId="0">
      <text>
        <r>
          <rPr>
            <sz val="7"/>
            <rFont val="Tahoma"/>
            <family val="2"/>
          </rPr>
          <t>INITIAL AMOUNT:
System calculated in Step 4 based on the Base Amount plus  Discharge Related Amount.</t>
        </r>
      </text>
    </comment>
    <comment ref="K118" authorId="0">
      <text>
        <r>
          <rPr>
            <sz val="7"/>
            <rFont val="Tahoma"/>
            <family val="2"/>
          </rPr>
          <t>INITIAL AMOUNT:
System calculated in Step 4 based on the Base Amount plus  Discharge Related Amount.</t>
        </r>
      </text>
    </comment>
    <comment ref="E114" authorId="0">
      <text>
        <r>
          <rPr>
            <sz val="7"/>
            <rFont val="Tahoma"/>
            <family val="2"/>
          </rPr>
          <t xml:space="preserve">TRANSITION FACTOR
Phases down the EHR Incentive Program payments over a 4-year period.  It is defined by the Statue based on Payment Year. </t>
        </r>
      </text>
    </comment>
    <comment ref="G114" authorId="0">
      <text>
        <r>
          <rPr>
            <sz val="7"/>
            <rFont val="Tahoma"/>
            <family val="2"/>
          </rPr>
          <t xml:space="preserve">TRANSITION FACTOR
Phases down the EHR Incentive Program payments over a 4-year period.  It is defined by the Statue based on Payment Year. </t>
        </r>
      </text>
    </comment>
    <comment ref="I114" authorId="0">
      <text>
        <r>
          <rPr>
            <sz val="7"/>
            <rFont val="Tahoma"/>
            <family val="2"/>
          </rPr>
          <t xml:space="preserve">TRANSITION FACTOR
Phases down the EHR Incentive Program payments over a 4-year period.  It is defined by the Statue based on Payment Year. </t>
        </r>
      </text>
    </comment>
    <comment ref="K114" authorId="0">
      <text>
        <r>
          <rPr>
            <sz val="7"/>
            <rFont val="Tahoma"/>
            <family val="2"/>
          </rPr>
          <t xml:space="preserve">TRANSITION FACTOR
Phases down the EHR Incentive Program payments over a 4-year period.  It is defined by the Statue based on Payment Year. </t>
        </r>
      </text>
    </comment>
    <comment ref="E119" authorId="0">
      <text>
        <r>
          <rPr>
            <sz val="7"/>
            <rFont val="Tahoma"/>
            <family val="2"/>
          </rPr>
          <t>TRANSITION FACTOR
System defined in Step 5 based on a theoretical 4-years of payment.</t>
        </r>
      </text>
    </comment>
    <comment ref="G119" authorId="0">
      <text>
        <r>
          <rPr>
            <sz val="7"/>
            <rFont val="Tahoma"/>
            <family val="2"/>
          </rPr>
          <t>TRANSITION FACTOR
System defined in Step 5 based on a theoretical 4-years of payment.</t>
        </r>
      </text>
    </comment>
    <comment ref="I119" authorId="0">
      <text>
        <r>
          <rPr>
            <sz val="7"/>
            <rFont val="Tahoma"/>
            <family val="2"/>
          </rPr>
          <t>TRANSITION FACTOR
System defined in Step 5 based on a theoretical 4-years of payment.</t>
        </r>
      </text>
    </comment>
    <comment ref="K119" authorId="0">
      <text>
        <r>
          <rPr>
            <sz val="7"/>
            <rFont val="Tahoma"/>
            <family val="2"/>
          </rPr>
          <t>TRANSITION FACTOR
System defined in Step 5 based on a theoretical 4-years of payment.</t>
        </r>
      </text>
    </comment>
    <comment ref="G139" authorId="2">
      <text>
        <r>
          <rPr>
            <sz val="7"/>
            <rFont val="Tahoma"/>
            <family val="2"/>
          </rPr>
          <t>DISBURSEMENT PERCENTAGE
Percentage of the Aggregate EHR Hospital Incentive Amount disbursed in each payment year as predefined by the State.</t>
        </r>
      </text>
    </comment>
    <comment ref="I139" authorId="2">
      <text>
        <r>
          <rPr>
            <sz val="7"/>
            <rFont val="Tahoma"/>
            <family val="2"/>
          </rPr>
          <t>DISBURSEMENT PERCENTAGE
Percentage of the Aggregate EHR Hospital Incentive Amount disbursed in each payment year as predefined by the State.</t>
        </r>
      </text>
    </comment>
    <comment ref="K139" authorId="2">
      <text>
        <r>
          <rPr>
            <sz val="7"/>
            <rFont val="Tahoma"/>
            <family val="2"/>
          </rPr>
          <t>DISBURSEMENT PERCENTAGE
Percentage of the Aggregate EHR Hospital Incentive Amount disbursed in each payment year as predefined by the State.</t>
        </r>
      </text>
    </comment>
    <comment ref="G120" authorId="1">
      <text>
        <r>
          <rPr>
            <sz val="7"/>
            <rFont val="Tahoma"/>
            <family val="2"/>
          </rPr>
          <t xml:space="preserve">EHR AMOUNT
Formula defined as:
</t>
        </r>
        <r>
          <rPr>
            <sz val="7"/>
            <color indexed="30"/>
            <rFont val="Tahoma"/>
            <family val="2"/>
          </rPr>
          <t xml:space="preserve">Initial Amount </t>
        </r>
        <r>
          <rPr>
            <sz val="7"/>
            <rFont val="Tahoma"/>
            <family val="2"/>
          </rPr>
          <t xml:space="preserve">
multiplied by
</t>
        </r>
        <r>
          <rPr>
            <sz val="7"/>
            <color indexed="35"/>
            <rFont val="Tahoma"/>
            <family val="2"/>
          </rPr>
          <t>Transitional Factor</t>
        </r>
      </text>
    </comment>
    <comment ref="I120" authorId="1">
      <text>
        <r>
          <rPr>
            <sz val="7"/>
            <rFont val="Tahoma"/>
            <family val="2"/>
          </rPr>
          <t xml:space="preserve">EHR AMOUNT
Formula defined as:
</t>
        </r>
        <r>
          <rPr>
            <sz val="7"/>
            <color indexed="30"/>
            <rFont val="Tahoma"/>
            <family val="2"/>
          </rPr>
          <t xml:space="preserve">Initial Amount </t>
        </r>
        <r>
          <rPr>
            <sz val="7"/>
            <rFont val="Tahoma"/>
            <family val="2"/>
          </rPr>
          <t xml:space="preserve">
multiplied by
</t>
        </r>
        <r>
          <rPr>
            <sz val="7"/>
            <color indexed="35"/>
            <rFont val="Tahoma"/>
            <family val="2"/>
          </rPr>
          <t>Transitional Factor</t>
        </r>
      </text>
    </comment>
    <comment ref="K120" authorId="1">
      <text>
        <r>
          <rPr>
            <sz val="7"/>
            <rFont val="Tahoma"/>
            <family val="2"/>
          </rPr>
          <t xml:space="preserve">EHR AMOUNT
Formula defined as:
</t>
        </r>
        <r>
          <rPr>
            <sz val="7"/>
            <color indexed="30"/>
            <rFont val="Tahoma"/>
            <family val="2"/>
          </rPr>
          <t xml:space="preserve">Initial Amount </t>
        </r>
        <r>
          <rPr>
            <sz val="7"/>
            <rFont val="Tahoma"/>
            <family val="2"/>
          </rPr>
          <t xml:space="preserve">
multiplied by
</t>
        </r>
        <r>
          <rPr>
            <sz val="7"/>
            <color indexed="35"/>
            <rFont val="Tahoma"/>
            <family val="2"/>
          </rPr>
          <t>Transitional Factor</t>
        </r>
      </text>
    </comment>
    <comment ref="G28" authorId="0">
      <text>
        <r>
          <rPr>
            <sz val="7"/>
            <rFont val="Tahoma"/>
            <family val="2"/>
          </rPr>
          <t>TOTAL DISCHARGES - PRIOR YEAR 1 REPORT
Number of ALL Unique Total Discharges in the Hospital Medicare Cost Reporting Period.
TIPS:  
Includes: Bed Days for NICU (neonatal)
Excludes: Bed Days for Nursery, Observation, Labor &amp; Delivery</t>
        </r>
      </text>
    </comment>
    <comment ref="G31" authorId="0">
      <text>
        <r>
          <rPr>
            <sz val="7"/>
            <rFont val="Tahoma"/>
            <family val="2"/>
          </rPr>
          <t>TOTAL DISCHARGES - PRIOR YEAR 2 REPORT
Number of ALL Unique Total Discharges in the Hospital Medicare Cost Reporting Period.
TIPS:  
Includes: Bed Days for NICU (neonatal)
Excludes: Bed Days for Nursery, Observation, Labor &amp; Delivery</t>
        </r>
      </text>
    </comment>
    <comment ref="G34" authorId="0">
      <text>
        <r>
          <rPr>
            <sz val="7"/>
            <rFont val="Tahoma"/>
            <family val="2"/>
          </rPr>
          <t>TOTAL DISCHARGES - PRIOR YEAR 3 REPORT
Number of ALL Unique Total Discharges in the Hospital Medicare Cost Reporting Period.
TIPS:  
Includes: Bed Days for NICU (neonatal)
Excludes: Bed Days for Nursery, Observation, Labor &amp; Delivery</t>
        </r>
      </text>
    </comment>
    <comment ref="I28" authorId="0">
      <text>
        <r>
          <rPr>
            <sz val="7"/>
            <rFont val="Tahoma"/>
            <family val="2"/>
          </rPr>
          <t xml:space="preserve">TOTAL # DAYS IN MCR PERIOD - PRIOR YEAR 1 REPORT
Using chart below, calculate and enter the number of days in your MCR Reporting Period.
Example:  MCR Period 9/26/2009 - 12/31/2009
</t>
        </r>
        <r>
          <rPr>
            <sz val="7"/>
            <color indexed="35"/>
            <rFont val="Tahoma"/>
            <family val="2"/>
          </rPr>
          <t xml:space="preserve">  5 Days = September
31 Days = October
30 Days = November
31 Days = December</t>
        </r>
        <r>
          <rPr>
            <sz val="7"/>
            <rFont val="Tahoma"/>
            <family val="2"/>
          </rPr>
          <t xml:space="preserve">
</t>
        </r>
        <r>
          <rPr>
            <sz val="7"/>
            <color indexed="30"/>
            <rFont val="Tahoma"/>
            <family val="2"/>
          </rPr>
          <t>97 Days = Total Days in MCR Period</t>
        </r>
      </text>
    </comment>
    <comment ref="I31" authorId="0">
      <text>
        <r>
          <rPr>
            <sz val="7"/>
            <rFont val="Tahoma"/>
            <family val="2"/>
          </rPr>
          <t xml:space="preserve">TOTAL # DAYS IN MCR PERIOD - PRIOR YEAR 2 REPORT
Using chart below, calculate and enter the number of days in your MCR Reporting Period.
Example:  MCR Period 9/26/2009 - 12/31/2009
</t>
        </r>
        <r>
          <rPr>
            <sz val="7"/>
            <color indexed="35"/>
            <rFont val="Tahoma"/>
            <family val="2"/>
          </rPr>
          <t xml:space="preserve">  5 Days = September
31 Days = October
30 Days = November
31 Days = December</t>
        </r>
        <r>
          <rPr>
            <sz val="7"/>
            <rFont val="Tahoma"/>
            <family val="2"/>
          </rPr>
          <t xml:space="preserve">
</t>
        </r>
        <r>
          <rPr>
            <sz val="7"/>
            <color indexed="30"/>
            <rFont val="Tahoma"/>
            <family val="2"/>
          </rPr>
          <t>97 Days = Total Days in MCR Period</t>
        </r>
      </text>
    </comment>
    <comment ref="I34" authorId="0">
      <text>
        <r>
          <rPr>
            <sz val="7"/>
            <rFont val="Tahoma"/>
            <family val="2"/>
          </rPr>
          <t xml:space="preserve">TOTAL # DAYS IN MCR PERIOD - PRIOR YEAR 3 REPORT
Using chart below, calculate and enter the number of days in your MCR Reporting Period.
Example:  MCR Period 9/26/2009 - 12/31/2009
</t>
        </r>
        <r>
          <rPr>
            <sz val="7"/>
            <color indexed="35"/>
            <rFont val="Tahoma"/>
            <family val="2"/>
          </rPr>
          <t xml:space="preserve">  5 Days = September
31 Days = October
30 Days = November
31 Days = December</t>
        </r>
        <r>
          <rPr>
            <sz val="7"/>
            <rFont val="Tahoma"/>
            <family val="2"/>
          </rPr>
          <t xml:space="preserve">
</t>
        </r>
        <r>
          <rPr>
            <sz val="7"/>
            <color indexed="30"/>
            <rFont val="Tahoma"/>
            <family val="2"/>
          </rPr>
          <t>97 Days = Total Days in MCR Period</t>
        </r>
      </text>
    </comment>
    <comment ref="E28" authorId="0">
      <text>
        <r>
          <rPr>
            <sz val="7"/>
            <rFont val="Tahoma"/>
            <family val="2"/>
          </rPr>
          <t xml:space="preserve">ANNUALIZED DISCHARGES IN MCR PERIOD
Formula Defined as follows:
</t>
        </r>
        <r>
          <rPr>
            <sz val="7"/>
            <color indexed="30"/>
            <rFont val="Tahoma"/>
            <family val="2"/>
          </rPr>
          <t xml:space="preserve">Discharges
</t>
        </r>
        <r>
          <rPr>
            <sz val="7"/>
            <rFont val="Tahoma"/>
            <family val="2"/>
          </rPr>
          <t>divided By</t>
        </r>
        <r>
          <rPr>
            <sz val="7"/>
            <color indexed="30"/>
            <rFont val="Tahoma"/>
            <family val="2"/>
          </rPr>
          <t xml:space="preserve">
</t>
        </r>
        <r>
          <rPr>
            <sz val="7"/>
            <color indexed="35"/>
            <rFont val="Tahoma"/>
            <family val="2"/>
          </rPr>
          <t># Days in MCR Period</t>
        </r>
        <r>
          <rPr>
            <sz val="7"/>
            <rFont val="Tahoma"/>
            <family val="2"/>
          </rPr>
          <t xml:space="preserve">
multiplied By
</t>
        </r>
        <r>
          <rPr>
            <sz val="7"/>
            <color indexed="32"/>
            <rFont val="Tahoma"/>
            <family val="2"/>
          </rPr>
          <t>365 Days</t>
        </r>
      </text>
    </comment>
    <comment ref="E31" authorId="0">
      <text>
        <r>
          <rPr>
            <sz val="7"/>
            <rFont val="Tahoma"/>
            <family val="2"/>
          </rPr>
          <t xml:space="preserve">ANNUALIZED DISCHARGES IN MCR PERIOD
Formula Defined as follows:
</t>
        </r>
        <r>
          <rPr>
            <sz val="7"/>
            <color indexed="30"/>
            <rFont val="Tahoma"/>
            <family val="2"/>
          </rPr>
          <t xml:space="preserve">Discharges
</t>
        </r>
        <r>
          <rPr>
            <sz val="7"/>
            <rFont val="Tahoma"/>
            <family val="2"/>
          </rPr>
          <t>divided By</t>
        </r>
        <r>
          <rPr>
            <sz val="7"/>
            <color indexed="30"/>
            <rFont val="Tahoma"/>
            <family val="2"/>
          </rPr>
          <t xml:space="preserve">
</t>
        </r>
        <r>
          <rPr>
            <sz val="7"/>
            <color indexed="35"/>
            <rFont val="Tahoma"/>
            <family val="2"/>
          </rPr>
          <t># Days in MCR Period</t>
        </r>
        <r>
          <rPr>
            <sz val="7"/>
            <rFont val="Tahoma"/>
            <family val="2"/>
          </rPr>
          <t xml:space="preserve">
multiplied By
</t>
        </r>
        <r>
          <rPr>
            <sz val="7"/>
            <color indexed="32"/>
            <rFont val="Tahoma"/>
            <family val="2"/>
          </rPr>
          <t>365 Days</t>
        </r>
      </text>
    </comment>
    <comment ref="E34" authorId="0">
      <text>
        <r>
          <rPr>
            <sz val="7"/>
            <rFont val="Tahoma"/>
            <family val="2"/>
          </rPr>
          <t xml:space="preserve">ANNUALIZED DISCHARGES IN MCR PERIOD
Formula Defined as follows:
</t>
        </r>
        <r>
          <rPr>
            <sz val="7"/>
            <color indexed="30"/>
            <rFont val="Tahoma"/>
            <family val="2"/>
          </rPr>
          <t xml:space="preserve">Discharges
</t>
        </r>
        <r>
          <rPr>
            <sz val="7"/>
            <rFont val="Tahoma"/>
            <family val="2"/>
          </rPr>
          <t>divided By</t>
        </r>
        <r>
          <rPr>
            <sz val="7"/>
            <color indexed="30"/>
            <rFont val="Tahoma"/>
            <family val="2"/>
          </rPr>
          <t xml:space="preserve">
</t>
        </r>
        <r>
          <rPr>
            <sz val="7"/>
            <color indexed="35"/>
            <rFont val="Tahoma"/>
            <family val="2"/>
          </rPr>
          <t># Days in MCR Period</t>
        </r>
        <r>
          <rPr>
            <sz val="7"/>
            <rFont val="Tahoma"/>
            <family val="2"/>
          </rPr>
          <t xml:space="preserve">
multiplied By
</t>
        </r>
        <r>
          <rPr>
            <sz val="7"/>
            <color indexed="32"/>
            <rFont val="Tahoma"/>
            <family val="2"/>
          </rPr>
          <t>365 Days</t>
        </r>
      </text>
    </comment>
    <comment ref="I91" authorId="0">
      <text>
        <r>
          <rPr>
            <sz val="7"/>
            <rFont val="Tahoma"/>
            <family val="2"/>
          </rPr>
          <t>TOTAL DISCHARGES GROWTH
Growth in Discharges from prior year.</t>
        </r>
      </text>
    </comment>
    <comment ref="I92" authorId="0">
      <text>
        <r>
          <rPr>
            <sz val="7"/>
            <rFont val="Tahoma"/>
            <family val="2"/>
          </rPr>
          <t>TOTAL DISCHARGES GROWTH
Growth in Discharges from prior year.</t>
        </r>
      </text>
    </comment>
    <comment ref="E58" authorId="0">
      <text>
        <r>
          <rPr>
            <sz val="7"/>
            <rFont val="Tahoma"/>
            <family val="2"/>
          </rPr>
          <t xml:space="preserve">DENOMINATOR
TOTAL CHARITY CARE CHARGES
Number of ALL Unique Total Charity Care Charges in the Hospital Medicare Cost Reporting Period
</t>
        </r>
        <r>
          <rPr>
            <b/>
            <sz val="7"/>
            <color indexed="24"/>
            <rFont val="Tahoma"/>
            <family val="2"/>
          </rPr>
          <t xml:space="preserve">If using CMS 2552-96 form, data for Charity Care Charges is not currently reported on this form.   
</t>
        </r>
        <r>
          <rPr>
            <b/>
            <sz val="7"/>
            <color indexed="18"/>
            <rFont val="Tahoma"/>
            <family val="2"/>
          </rPr>
          <t xml:space="preserve">Reporting: </t>
        </r>
        <r>
          <rPr>
            <sz val="7"/>
            <color indexed="18"/>
            <rFont val="Tahoma"/>
            <family val="2"/>
          </rPr>
          <t xml:space="preserve"> Hospital must upload the Charity Care Charges Report from the Hospital's financial records.  This report must reflect the same reporting period used to determine the EHR Incentive Program payment and match corresponding reporting on DSH &amp; CMS 2552-10.
</t>
        </r>
        <r>
          <rPr>
            <i/>
            <sz val="7"/>
            <color indexed="24"/>
            <rFont val="Tahoma"/>
            <family val="2"/>
          </rPr>
          <t xml:space="preserve">
</t>
        </r>
        <r>
          <rPr>
            <sz val="7"/>
            <rFont val="Tahoma"/>
            <family val="2"/>
          </rPr>
          <t>TIPS:  Charity Care Charges is the initial payment obligation of patients who are given a full or partial discount based on the hospital’s charity care criteria for care delivered for the entire facility as defined in the CMS Hospital Medicare Cost Report.</t>
        </r>
      </text>
    </comment>
  </commentList>
</comments>
</file>

<file path=xl/sharedStrings.xml><?xml version="1.0" encoding="utf-8"?>
<sst xmlns="http://schemas.openxmlformats.org/spreadsheetml/2006/main" count="237" uniqueCount="181">
  <si>
    <t>to</t>
  </si>
  <si>
    <t>Results</t>
  </si>
  <si>
    <t>Calculations</t>
  </si>
  <si>
    <t>Medicaid Share</t>
  </si>
  <si>
    <t>Section 1 - Provider Completes to Determine Payment</t>
  </si>
  <si>
    <t>Acute Care Hospitals &amp; Children's Hospitals</t>
  </si>
  <si>
    <t>Total Charity Care Charges</t>
  </si>
  <si>
    <t>Payment Eligibility</t>
  </si>
  <si>
    <t>Base Amount</t>
  </si>
  <si>
    <t>Discharge Related Amount</t>
  </si>
  <si>
    <t>Numerator</t>
  </si>
  <si>
    <t>Denominator</t>
  </si>
  <si>
    <t>Section 2 - System Calculates Average Annual Growth Rate</t>
  </si>
  <si>
    <t>Prior Year</t>
  </si>
  <si>
    <t>Current Year</t>
  </si>
  <si>
    <t>Average Annual Growth Rate Over 3 Years</t>
  </si>
  <si>
    <t>Section 3 - System Calculates Discharge Related Amount</t>
  </si>
  <si>
    <t>Allowable Discharges</t>
  </si>
  <si>
    <t>Total Discharge Related Amount Over 4 Years</t>
  </si>
  <si>
    <t>Projected Discharges</t>
  </si>
  <si>
    <t>Year 1</t>
  </si>
  <si>
    <t>Year 2</t>
  </si>
  <si>
    <t>Year 3</t>
  </si>
  <si>
    <t>Year 4</t>
  </si>
  <si>
    <t>Section 4 - System Calculates Initial Amount</t>
  </si>
  <si>
    <t>Overall EHR Amount Over 4 Years</t>
  </si>
  <si>
    <t>Section 6 - System Calculates Overall EHR Amount</t>
  </si>
  <si>
    <t>Section 7 - System Calculates Medicaid Share</t>
  </si>
  <si>
    <t>Total Inpatient Bed Days</t>
  </si>
  <si>
    <t>Initial Amount Per Payment Year</t>
  </si>
  <si>
    <t>Initial Amount</t>
  </si>
  <si>
    <t>Hospital Medicare Cost Reporting Period</t>
  </si>
  <si>
    <t>Growth (+/-)</t>
  </si>
  <si>
    <t>% Growth (+/-)</t>
  </si>
  <si>
    <t>Cumulative Discharge Percent Growth for 3 Years</t>
  </si>
  <si>
    <t>Hospital Medicare Cost Report Preparation Date</t>
  </si>
  <si>
    <t>Overview</t>
  </si>
  <si>
    <t>Instructions</t>
  </si>
  <si>
    <t>Before Getting Started</t>
  </si>
  <si>
    <t>Tab</t>
  </si>
  <si>
    <t>Worksheet</t>
  </si>
  <si>
    <t>A</t>
  </si>
  <si>
    <t>Complete Worksheet A</t>
  </si>
  <si>
    <t xml:space="preserve">Hospital Fiscal Year </t>
  </si>
  <si>
    <t>Current</t>
  </si>
  <si>
    <t>Prior 1</t>
  </si>
  <si>
    <t xml:space="preserve">Prior 2 </t>
  </si>
  <si>
    <t>Prior 3</t>
  </si>
  <si>
    <t>FFY</t>
  </si>
  <si>
    <t xml:space="preserve">MCR Ending </t>
  </si>
  <si>
    <t>Oct 2010 - Sept 2011</t>
  </si>
  <si>
    <t>Oct 2011 - Sept 2012</t>
  </si>
  <si>
    <t>Oct 2012 - Sept 2013</t>
  </si>
  <si>
    <t>Oct 2013 - Sept 2014</t>
  </si>
  <si>
    <t>Oct 2014 - Sept 2015</t>
  </si>
  <si>
    <t>Oct 2015 - Sept 2016</t>
  </si>
  <si>
    <t>Oct 2009 - Sept 2010</t>
  </si>
  <si>
    <t>Oct 2008 - Sept 2009</t>
  </si>
  <si>
    <t>Oct 2007 - Sept 2008</t>
  </si>
  <si>
    <t>1.</t>
  </si>
  <si>
    <t>2.</t>
  </si>
  <si>
    <t>3.</t>
  </si>
  <si>
    <t>4.</t>
  </si>
  <si>
    <t>5.</t>
  </si>
  <si>
    <t>Reference Items Needed:</t>
  </si>
  <si>
    <t>Oct 2016 - Sept 2017</t>
  </si>
  <si>
    <t>Oct 2017 - Sept 2018</t>
  </si>
  <si>
    <t>Oct 2018 - Sept 2019</t>
  </si>
  <si>
    <t>Description of Form</t>
  </si>
  <si>
    <t>This workbook is designed to assist Eligible Hospitals in the data collection of information required to complete the payment components of the Arizona Medicaid EHR Incentive Program.  This will help you enter data into AHCCCS' EHR Electronic Provider Incentive Payment (ePIP) System.</t>
  </si>
  <si>
    <t xml:space="preserve">Medicaid EHR Reference Guide for Eligible Hospitals </t>
  </si>
  <si>
    <t>Note:  Federal Fiscal Year (FFY) 2016 is the last year for Eligible Hospitals to begin receiving EHR incentive payments.</t>
  </si>
  <si>
    <t>Review Form Selection &amp; Navigate to Payment Worksheet Tab</t>
  </si>
  <si>
    <t>Start Here!</t>
  </si>
  <si>
    <t>6.</t>
  </si>
  <si>
    <t>7.</t>
  </si>
  <si>
    <t>Oct 2006 - Sept 2007</t>
  </si>
  <si>
    <t>Type of Form</t>
  </si>
  <si>
    <t>This worksheet will assist hospitals in estimating their Medicaid EHR Incentive Payment Amounts.</t>
  </si>
  <si>
    <t>The calculations in this workbook are an estimate and are not a guarantee of payment.  AHCCCS reserves the right to change any calculation anytime.</t>
  </si>
  <si>
    <t>Payment Worksheet Instructions</t>
  </si>
  <si>
    <t>CMS 2552-10, S-3 Part 1, Column 15, Line 14</t>
  </si>
  <si>
    <t>CMS 2552-96, S-3 Part 1, Column 6, Lines 1, 6-10</t>
  </si>
  <si>
    <t>CMS 2552-10, S-3 Part 1, Column 8, Lines 1, 8 - 12</t>
  </si>
  <si>
    <t>CMS 2552-96, S-3 Part 1, Column 5, Lines 1, 2, 6-10</t>
  </si>
  <si>
    <t>CMS 2552-10, S-3 Part 1, Column 7, Lines 1, 2, 8 - 12</t>
  </si>
  <si>
    <t>CMS 2552-10, S-10, Column 3, Line 20</t>
  </si>
  <si>
    <t>Get Discharge Data from one of the following:</t>
  </si>
  <si>
    <t>Get Hospital Charges Data from one of the following:</t>
  </si>
  <si>
    <t>Get Total Inpatient Bed Days Data from one of the following:</t>
  </si>
  <si>
    <t>Get Medicaid Inpatient Bed Days Data from one of the following:</t>
  </si>
  <si>
    <t>Base Payment Year</t>
  </si>
  <si>
    <t>Payment Worksheet A</t>
  </si>
  <si>
    <r>
      <t xml:space="preserve">Medicaid Inpatient Bed Days </t>
    </r>
    <r>
      <rPr>
        <i/>
        <sz val="6.5"/>
        <rFont val="Arial"/>
        <family val="2"/>
      </rPr>
      <t>(includes managed care)</t>
    </r>
  </si>
  <si>
    <t>The hospital must use data from the Hospital Medicare Cost Report (MCR) and the Hospital's Financial Statement.  This data is based on the hospital's fiscal year that ends in the Federal fiscal year indicated below.</t>
  </si>
  <si>
    <t>Select your first payment year</t>
  </si>
  <si>
    <r>
      <t xml:space="preserve">Medicaid Readiness Assessment Checklist for Eligible Hospitals </t>
    </r>
    <r>
      <rPr>
        <i/>
        <sz val="9"/>
        <color indexed="18"/>
        <rFont val="Arial"/>
        <family val="2"/>
      </rPr>
      <t>(created by the Arizona Regional Extension Center)</t>
    </r>
  </si>
  <si>
    <r>
      <t xml:space="preserve">Medicaid Frequently Asked Questions for Eligible Hospitals </t>
    </r>
    <r>
      <rPr>
        <i/>
        <sz val="9"/>
        <color indexed="18"/>
        <rFont val="Arial"/>
        <family val="2"/>
      </rPr>
      <t>(created by the Arizona Regional Extension Center)</t>
    </r>
  </si>
  <si>
    <t>Eligible Hospital's Payment Worksheet to determine the EHR Incentive Payment</t>
  </si>
  <si>
    <t>From your chosen 12-month period, enter the data below</t>
  </si>
  <si>
    <t>CMS 2552-96, S-3 Part 1, Column 15, Line 12</t>
  </si>
  <si>
    <t>Total Discharges Prior Year 1 {PY1}</t>
  </si>
  <si>
    <t>Total Discharges Prior Year 2 {PY2}</t>
  </si>
  <si>
    <t>Total Discharges Prior Year 3 {PY3}</t>
  </si>
  <si>
    <t>Total Discharges Current Year</t>
  </si>
  <si>
    <r>
      <t xml:space="preserve">Total Hospital Charges </t>
    </r>
    <r>
      <rPr>
        <b/>
        <sz val="8"/>
        <color indexed="8"/>
        <rFont val="Arial"/>
        <family val="2"/>
      </rPr>
      <t>or</t>
    </r>
    <r>
      <rPr>
        <sz val="8"/>
        <rFont val="Arial"/>
        <family val="2"/>
      </rPr>
      <t xml:space="preserve"> Total Hospital Cost </t>
    </r>
    <r>
      <rPr>
        <i/>
        <sz val="8"/>
        <rFont val="Arial"/>
        <family val="2"/>
      </rPr>
      <t>(for IHS/638 Facility</t>
    </r>
    <r>
      <rPr>
        <i/>
        <sz val="7"/>
        <rFont val="Arial"/>
        <family val="2"/>
      </rPr>
      <t>)</t>
    </r>
  </si>
  <si>
    <t>Get Hospital Cost Data from one of the following:</t>
  </si>
  <si>
    <t>CMS 2552-96, B Part 1, Column 27, Line 103</t>
  </si>
  <si>
    <t>CMS 2552-10, B Part 1, Column 26, Line 202</t>
  </si>
  <si>
    <t>IHS Facility or 638 Tribally Operated Facility</t>
  </si>
  <si>
    <t>CMS 2552-10, E-1 Part 2, Line 1</t>
  </si>
  <si>
    <t>CMS 2552-10, E-1 Part 2, Line 4</t>
  </si>
  <si>
    <t>CMS 2552-10, E-1 Part 2, Line 5</t>
  </si>
  <si>
    <t>CMS 2552-10, E-1 Part 2, Line 6</t>
  </si>
  <si>
    <t>Get Charity Care Charges from one of the following*:</t>
  </si>
  <si>
    <t>Reporting Compliance for Proof of Charity Care Charges:</t>
  </si>
  <si>
    <r>
      <t>þ</t>
    </r>
    <r>
      <rPr>
        <sz val="7"/>
        <color indexed="8"/>
        <rFont val="Arial"/>
        <family val="2"/>
      </rPr>
      <t xml:space="preserve"> Patient Account Number</t>
    </r>
  </si>
  <si>
    <r>
      <t>þ</t>
    </r>
    <r>
      <rPr>
        <sz val="7"/>
        <color indexed="8"/>
        <rFont val="Arial"/>
        <family val="2"/>
      </rPr>
      <t xml:space="preserve"> Admission Date</t>
    </r>
  </si>
  <si>
    <r>
      <t>þ</t>
    </r>
    <r>
      <rPr>
        <sz val="7"/>
        <color indexed="8"/>
        <rFont val="Arial"/>
        <family val="2"/>
      </rPr>
      <t xml:space="preserve"> Discharge Date</t>
    </r>
  </si>
  <si>
    <r>
      <t>þ</t>
    </r>
    <r>
      <rPr>
        <sz val="7"/>
        <color indexed="8"/>
        <rFont val="Arial"/>
        <family val="2"/>
      </rPr>
      <t xml:space="preserve"> IP/OP Place of Service Indicator</t>
    </r>
  </si>
  <si>
    <r>
      <t>þ</t>
    </r>
    <r>
      <rPr>
        <sz val="7"/>
        <color indexed="8"/>
        <rFont val="Arial"/>
        <family val="2"/>
      </rPr>
      <t xml:space="preserve"> Charity Care Charges Amount</t>
    </r>
  </si>
  <si>
    <t>Get your filed/audited Hospital Medicare Cost Reports for the above Current Year, Prior Year 1, Prior Year 2 &amp; Prior Year 3</t>
  </si>
  <si>
    <t>CMS 2552-96, C Part 1, Column 8, Line 101</t>
  </si>
  <si>
    <t>CMS 2552-10, C Part 1, Column 8, Line 200</t>
  </si>
  <si>
    <t>Section 8 - System Calculates Aggregate EHR Hospital Incentive Amount</t>
  </si>
  <si>
    <t>Aggregate EHR Hospital Incentive Amount Over 4 Years</t>
  </si>
  <si>
    <t>Disbursement Percentage Per Payment Year</t>
  </si>
  <si>
    <t>Medicaid EHR Incentive Program Payment Over 4 Years</t>
  </si>
  <si>
    <t>EHR Amount Per Payment Year</t>
  </si>
  <si>
    <t>Transition Factor</t>
  </si>
  <si>
    <t>Transition Factor Per Payment Year</t>
  </si>
  <si>
    <t>Section 5 - System Assigns Transition Factor</t>
  </si>
  <si>
    <t>Section 9 - System Calculates Medicaid EHR Incentive Program Payment</t>
  </si>
  <si>
    <t>EHR Incentive Program Payment Per Payment Year</t>
  </si>
  <si>
    <t>CMS 2552-96 Data not currently reported on this form</t>
  </si>
  <si>
    <t>(a) The Charity Care Charges Report must contain the below data elements for each charity claim:</t>
  </si>
  <si>
    <t>Determine your 12-month period Current Hospital Medicare Cost Report that ends within the specified range below</t>
  </si>
  <si>
    <t>Enter your Current Hospital Medicare Cost Reporting Period on the next tab</t>
  </si>
  <si>
    <t>The Hospital must provide proof of the reported charity care charges.  Data must be obtained from the Hospital's financial records for the above Hospital Medicare Cost Reporting Period.</t>
  </si>
  <si>
    <r>
      <t xml:space="preserve">Note:  </t>
    </r>
    <r>
      <rPr>
        <i/>
        <sz val="7"/>
        <rFont val="Arial"/>
        <family val="2"/>
      </rPr>
      <t>Charity Care Charges for the reporting period must match data reported on the CMS Hospital Medicare Cost Report, Disproportionate Hospital Report and the Hospital Financial Statements for the same reporting period.</t>
    </r>
  </si>
  <si>
    <t>Days in MCR Period</t>
  </si>
  <si>
    <t>Discharges from Prior Year MCR</t>
  </si>
  <si>
    <t>Annualized Discharges</t>
  </si>
  <si>
    <t>Reference Chart for Number of Days per Month</t>
  </si>
  <si>
    <t>January</t>
  </si>
  <si>
    <t>February</t>
  </si>
  <si>
    <t>March</t>
  </si>
  <si>
    <t>April</t>
  </si>
  <si>
    <t>May</t>
  </si>
  <si>
    <t>June</t>
  </si>
  <si>
    <t>July</t>
  </si>
  <si>
    <t>August</t>
  </si>
  <si>
    <t>September</t>
  </si>
  <si>
    <t>October</t>
  </si>
  <si>
    <t>November</t>
  </si>
  <si>
    <t>December</t>
  </si>
  <si>
    <t>Days Per Month</t>
  </si>
  <si>
    <t>Month</t>
  </si>
  <si>
    <t>Hospital AHCCCS Provider Number</t>
  </si>
  <si>
    <t>Date Completed</t>
  </si>
  <si>
    <t>Authorized Hospital Contact Name &amp; Telephone</t>
  </si>
  <si>
    <t>Hospital Organization Name</t>
  </si>
  <si>
    <t>Version 4.0</t>
  </si>
  <si>
    <t>Hospital</t>
  </si>
  <si>
    <t>Identification</t>
  </si>
  <si>
    <r>
      <t xml:space="preserve">Federal Fiscal Year </t>
    </r>
    <r>
      <rPr>
        <i/>
        <sz val="7"/>
        <rFont val="Arial"/>
        <family val="2"/>
      </rPr>
      <t>(MM/DD/YYYY to MM/DD/YYYY)</t>
    </r>
  </si>
  <si>
    <t>Enter Contact Information</t>
  </si>
  <si>
    <t>Enter Six Digit AHCCCS Provider Number</t>
  </si>
  <si>
    <r>
      <t xml:space="preserve">Enter Legal Business Name </t>
    </r>
    <r>
      <rPr>
        <i/>
        <sz val="7"/>
        <rFont val="Arial"/>
        <family val="2"/>
      </rPr>
      <t>(as shown on your CMS Registration)</t>
    </r>
  </si>
  <si>
    <r>
      <t>Enter FFY</t>
    </r>
    <r>
      <rPr>
        <i/>
        <sz val="8"/>
        <rFont val="Arial"/>
        <family val="2"/>
      </rPr>
      <t xml:space="preserve"> (</t>
    </r>
    <r>
      <rPr>
        <i/>
        <sz val="7"/>
        <rFont val="Arial"/>
        <family val="2"/>
      </rPr>
      <t>for your initial EHR Incentive Program payment)</t>
    </r>
  </si>
  <si>
    <r>
      <t>Enter Date</t>
    </r>
    <r>
      <rPr>
        <i/>
        <sz val="7"/>
        <rFont val="Arial"/>
        <family val="2"/>
      </rPr>
      <t xml:space="preserve"> (indicating when you completed this worksheet)</t>
    </r>
  </si>
  <si>
    <t>---------------- Discharges ----------------</t>
  </si>
  <si>
    <t>-- Data Source --</t>
  </si>
  <si>
    <t>Verify Annualization:  Get Discharge Data from Prior MCR</t>
  </si>
  <si>
    <t>------------------------------------------------------------------------------------- Medicaid Share -------------------------------------------------------------------------------------</t>
  </si>
  <si>
    <t>Enter Prior Year Discharges from prior years MCR and the number of days in each MCR Period.  Annualization below ensures Prior Year Discharges are based on 12 months.</t>
  </si>
  <si>
    <t>28 or 29*</t>
  </si>
  <si>
    <t>*Please contact AHCCCS if your data is based on a leap year (366 days).  The above annualization formula is based on 365 days.</t>
  </si>
  <si>
    <t>Notes</t>
  </si>
  <si>
    <r>
      <t>2</t>
    </r>
    <r>
      <rPr>
        <i/>
        <sz val="6.5"/>
        <rFont val="Arial"/>
        <family val="2"/>
      </rPr>
      <t>Days in MCR Period: See Reference Chart below to count the days in MCR Period.</t>
    </r>
  </si>
  <si>
    <r>
      <t>1</t>
    </r>
    <r>
      <rPr>
        <i/>
        <sz val="6.5"/>
        <rFont val="Arial"/>
        <family val="2"/>
      </rPr>
      <t>Discharges from PY MCR: Get from above MCR line numbers.</t>
    </r>
  </si>
</sst>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
    <numFmt numFmtId="169" formatCode="[$-409]dddd\,\ mmmm\ dd\,\ yyyy"/>
    <numFmt numFmtId="170" formatCode="m/d/yyyy;@"/>
    <numFmt numFmtId="171" formatCode="#,##0.0"/>
    <numFmt numFmtId="172" formatCode="#,##0.000"/>
    <numFmt numFmtId="173" formatCode="#,##0.0000"/>
    <numFmt numFmtId="174" formatCode="_(&quot;$&quot;* #,##0.0_);_(&quot;$&quot;* \(#,##0.0\);_(&quot;$&quot;* &quot;-&quot;??_);_(@_)"/>
    <numFmt numFmtId="175" formatCode="_(&quot;$&quot;* #,##0_);_(&quot;$&quot;* \(#,##0\);_(&quot;$&quot;* &quot;-&quot;??_);_(@_)"/>
    <numFmt numFmtId="176" formatCode="_(&quot;$&quot;* #,##0.000_);_(&quot;$&quot;* \(#,##0.000\);_(&quot;$&quot;* &quot;-&quot;??_);_(@_)"/>
    <numFmt numFmtId="177" formatCode="_(&quot;$&quot;* #,##0.0000_);_(&quot;$&quot;* \(#,##0.0000\);_(&quot;$&quot;* &quot;-&quot;??_);_(@_)"/>
    <numFmt numFmtId="178" formatCode="&quot;$&quot;#,##0"/>
    <numFmt numFmtId="179" formatCode="&quot;$&quot;#,##0.00"/>
    <numFmt numFmtId="180" formatCode="&quot;$&quot;#,##0.0000"/>
    <numFmt numFmtId="181" formatCode="[$-409]h:mm:ss\ AM/PM"/>
    <numFmt numFmtId="182" formatCode="0.0%"/>
    <numFmt numFmtId="183" formatCode="&quot;$&quot;#,##0.0"/>
  </numFmts>
  <fonts count="80">
    <font>
      <sz val="10"/>
      <name val="Arial"/>
      <family val="0"/>
    </font>
    <font>
      <sz val="8"/>
      <name val="Arial"/>
      <family val="2"/>
    </font>
    <font>
      <sz val="9"/>
      <name val="Arial"/>
      <family val="2"/>
    </font>
    <font>
      <sz val="12"/>
      <name val="Arial"/>
      <family val="2"/>
    </font>
    <font>
      <sz val="8"/>
      <name val="Tahoma"/>
      <family val="2"/>
    </font>
    <font>
      <b/>
      <sz val="8"/>
      <name val="Arial"/>
      <family val="2"/>
    </font>
    <font>
      <b/>
      <sz val="10"/>
      <color indexed="8"/>
      <name val="Arial"/>
      <family val="2"/>
    </font>
    <font>
      <i/>
      <sz val="10"/>
      <color indexed="8"/>
      <name val="Arial"/>
      <family val="2"/>
    </font>
    <font>
      <b/>
      <sz val="8"/>
      <color indexed="8"/>
      <name val="Arial"/>
      <family val="2"/>
    </font>
    <font>
      <b/>
      <sz val="10"/>
      <color indexed="9"/>
      <name val="Arial"/>
      <family val="2"/>
    </font>
    <font>
      <b/>
      <sz val="8"/>
      <color indexed="9"/>
      <name val="Arial"/>
      <family val="2"/>
    </font>
    <font>
      <b/>
      <sz val="10"/>
      <color indexed="24"/>
      <name val="Arial"/>
      <family val="2"/>
    </font>
    <font>
      <i/>
      <sz val="10"/>
      <color indexed="18"/>
      <name val="Arial"/>
      <family val="2"/>
    </font>
    <font>
      <b/>
      <i/>
      <sz val="8"/>
      <color indexed="24"/>
      <name val="Arial"/>
      <family val="2"/>
    </font>
    <font>
      <sz val="7"/>
      <name val="Arial"/>
      <family val="2"/>
    </font>
    <font>
      <sz val="6"/>
      <name val="Arial"/>
      <family val="2"/>
    </font>
    <font>
      <b/>
      <sz val="8"/>
      <color indexed="24"/>
      <name val="Arial"/>
      <family val="2"/>
    </font>
    <font>
      <sz val="8"/>
      <color indexed="9"/>
      <name val="Arial"/>
      <family val="2"/>
    </font>
    <font>
      <sz val="7"/>
      <name val="Tahoma"/>
      <family val="2"/>
    </font>
    <font>
      <b/>
      <sz val="9"/>
      <color indexed="8"/>
      <name val="Arial"/>
      <family val="2"/>
    </font>
    <font>
      <b/>
      <sz val="7"/>
      <color indexed="8"/>
      <name val="Arial"/>
      <family val="2"/>
    </font>
    <font>
      <b/>
      <sz val="9"/>
      <name val="Arial"/>
      <family val="2"/>
    </font>
    <font>
      <i/>
      <sz val="9"/>
      <color indexed="8"/>
      <name val="Arial"/>
      <family val="2"/>
    </font>
    <font>
      <sz val="7"/>
      <color indexed="62"/>
      <name val="Tahoma"/>
      <family val="2"/>
    </font>
    <font>
      <sz val="7"/>
      <color indexed="58"/>
      <name val="Tahoma"/>
      <family val="2"/>
    </font>
    <font>
      <sz val="7"/>
      <color indexed="59"/>
      <name val="Tahoma"/>
      <family val="2"/>
    </font>
    <font>
      <sz val="7"/>
      <color indexed="8"/>
      <name val="Tahoma"/>
      <family val="2"/>
    </font>
    <font>
      <b/>
      <sz val="9"/>
      <color indexed="24"/>
      <name val="Arial"/>
      <family val="2"/>
    </font>
    <font>
      <sz val="9"/>
      <color indexed="18"/>
      <name val="Arial"/>
      <family val="2"/>
    </font>
    <font>
      <b/>
      <sz val="10"/>
      <name val="Arial"/>
      <family val="2"/>
    </font>
    <font>
      <b/>
      <sz val="8"/>
      <color indexed="18"/>
      <name val="Arial"/>
      <family val="2"/>
    </font>
    <font>
      <b/>
      <sz val="12"/>
      <color indexed="32"/>
      <name val="Arial"/>
      <family val="2"/>
    </font>
    <font>
      <sz val="6.5"/>
      <name val="Arial"/>
      <family val="2"/>
    </font>
    <font>
      <i/>
      <sz val="6.5"/>
      <name val="Arial"/>
      <family val="2"/>
    </font>
    <font>
      <b/>
      <sz val="6.5"/>
      <color indexed="8"/>
      <name val="Arial"/>
      <family val="2"/>
    </font>
    <font>
      <i/>
      <sz val="7"/>
      <color indexed="24"/>
      <name val="Tahoma"/>
      <family val="2"/>
    </font>
    <font>
      <i/>
      <sz val="8"/>
      <name val="Arial"/>
      <family val="2"/>
    </font>
    <font>
      <sz val="7"/>
      <color indexed="24"/>
      <name val="Tahoma"/>
      <family val="2"/>
    </font>
    <font>
      <sz val="11"/>
      <color indexed="39"/>
      <name val="Calibri"/>
      <family val="2"/>
    </font>
    <font>
      <sz val="11"/>
      <color indexed="31"/>
      <name val="Calibri"/>
      <family val="2"/>
    </font>
    <font>
      <sz val="11"/>
      <color indexed="62"/>
      <name val="Calibri"/>
      <family val="2"/>
    </font>
    <font>
      <b/>
      <sz val="11"/>
      <color indexed="60"/>
      <name val="Calibri"/>
      <family val="2"/>
    </font>
    <font>
      <b/>
      <sz val="11"/>
      <color indexed="31"/>
      <name val="Calibri"/>
      <family val="2"/>
    </font>
    <font>
      <i/>
      <sz val="11"/>
      <color indexed="63"/>
      <name val="Calibri"/>
      <family val="2"/>
    </font>
    <font>
      <u val="single"/>
      <sz val="10"/>
      <color indexed="38"/>
      <name val="Arial"/>
      <family val="2"/>
    </font>
    <font>
      <sz val="11"/>
      <color indexed="35"/>
      <name val="Calibri"/>
      <family val="2"/>
    </font>
    <font>
      <b/>
      <sz val="15"/>
      <color indexed="18"/>
      <name val="Calibri"/>
      <family val="2"/>
    </font>
    <font>
      <b/>
      <sz val="13"/>
      <color indexed="18"/>
      <name val="Calibri"/>
      <family val="2"/>
    </font>
    <font>
      <b/>
      <sz val="11"/>
      <color indexed="18"/>
      <name val="Calibri"/>
      <family val="2"/>
    </font>
    <font>
      <u val="single"/>
      <sz val="10"/>
      <color indexed="29"/>
      <name val="Arial"/>
      <family val="2"/>
    </font>
    <font>
      <sz val="11"/>
      <color indexed="12"/>
      <name val="Calibri"/>
      <family val="2"/>
    </font>
    <font>
      <sz val="11"/>
      <color indexed="60"/>
      <name val="Calibri"/>
      <family val="2"/>
    </font>
    <font>
      <sz val="11"/>
      <color indexed="33"/>
      <name val="Calibri"/>
      <family val="2"/>
    </font>
    <font>
      <b/>
      <sz val="11"/>
      <color indexed="39"/>
      <name val="Calibri"/>
      <family val="2"/>
    </font>
    <font>
      <b/>
      <sz val="18"/>
      <color indexed="18"/>
      <name val="Cambria"/>
      <family val="2"/>
    </font>
    <font>
      <sz val="11"/>
      <color indexed="24"/>
      <name val="Calibri"/>
      <family val="2"/>
    </font>
    <font>
      <b/>
      <sz val="6"/>
      <color indexed="24"/>
      <name val="Arial"/>
      <family val="2"/>
    </font>
    <font>
      <b/>
      <sz val="6.5"/>
      <color indexed="24"/>
      <name val="Arial"/>
      <family val="2"/>
    </font>
    <font>
      <b/>
      <i/>
      <sz val="7"/>
      <color indexed="24"/>
      <name val="Arial"/>
      <family val="2"/>
    </font>
    <font>
      <sz val="8"/>
      <color indexed="8"/>
      <name val="Arial"/>
      <family val="0"/>
    </font>
    <font>
      <i/>
      <sz val="9"/>
      <color indexed="18"/>
      <name val="Arial"/>
      <family val="2"/>
    </font>
    <font>
      <sz val="7"/>
      <color indexed="35"/>
      <name val="Tahoma"/>
      <family val="2"/>
    </font>
    <font>
      <sz val="7"/>
      <color indexed="30"/>
      <name val="Tahoma"/>
      <family val="2"/>
    </font>
    <font>
      <i/>
      <sz val="7"/>
      <name val="Arial"/>
      <family val="2"/>
    </font>
    <font>
      <b/>
      <sz val="6.5"/>
      <color indexed="18"/>
      <name val="Arial"/>
      <family val="2"/>
    </font>
    <font>
      <i/>
      <sz val="7"/>
      <color indexed="8"/>
      <name val="Tahoma"/>
      <family val="2"/>
    </font>
    <font>
      <sz val="7"/>
      <color indexed="8"/>
      <name val="Wingdings"/>
      <family val="0"/>
    </font>
    <font>
      <sz val="7"/>
      <color indexed="8"/>
      <name val="Arial"/>
      <family val="2"/>
    </font>
    <font>
      <b/>
      <i/>
      <sz val="7"/>
      <color indexed="8"/>
      <name val="Arial"/>
      <family val="2"/>
    </font>
    <font>
      <sz val="7"/>
      <color indexed="54"/>
      <name val="Tahoma"/>
      <family val="2"/>
    </font>
    <font>
      <b/>
      <sz val="7"/>
      <color indexed="24"/>
      <name val="Tahoma"/>
      <family val="2"/>
    </font>
    <font>
      <b/>
      <sz val="7"/>
      <color indexed="18"/>
      <name val="Tahoma"/>
      <family val="2"/>
    </font>
    <font>
      <sz val="7"/>
      <color indexed="18"/>
      <name val="Tahoma"/>
      <family val="2"/>
    </font>
    <font>
      <sz val="7"/>
      <color indexed="32"/>
      <name val="Tahoma"/>
      <family val="2"/>
    </font>
    <font>
      <sz val="5"/>
      <color indexed="8"/>
      <name val="Arial"/>
      <family val="0"/>
    </font>
    <font>
      <b/>
      <sz val="6"/>
      <color indexed="8"/>
      <name val="Arial"/>
      <family val="2"/>
    </font>
    <font>
      <b/>
      <sz val="6"/>
      <name val="Arial"/>
      <family val="2"/>
    </font>
    <font>
      <b/>
      <i/>
      <sz val="8"/>
      <color indexed="8"/>
      <name val="Arial"/>
      <family val="2"/>
    </font>
    <font>
      <b/>
      <i/>
      <vertAlign val="superscript"/>
      <sz val="6.5"/>
      <color indexed="8"/>
      <name val="Arial"/>
      <family val="2"/>
    </font>
    <font>
      <b/>
      <sz val="8"/>
      <color indexed="45"/>
      <name val="Arial"/>
      <family val="2"/>
    </font>
  </fonts>
  <fills count="25">
    <fill>
      <patternFill/>
    </fill>
    <fill>
      <patternFill patternType="gray125"/>
    </fill>
    <fill>
      <patternFill patternType="solid">
        <fgColor indexed="44"/>
        <bgColor indexed="64"/>
      </patternFill>
    </fill>
    <fill>
      <patternFill patternType="solid">
        <fgColor indexed="45"/>
        <bgColor indexed="64"/>
      </patternFill>
    </fill>
    <fill>
      <patternFill patternType="solid">
        <fgColor indexed="43"/>
        <bgColor indexed="64"/>
      </patternFill>
    </fill>
    <fill>
      <patternFill patternType="solid">
        <fgColor indexed="41"/>
        <bgColor indexed="64"/>
      </patternFill>
    </fill>
    <fill>
      <patternFill patternType="solid">
        <fgColor indexed="51"/>
        <bgColor indexed="64"/>
      </patternFill>
    </fill>
    <fill>
      <patternFill patternType="solid">
        <fgColor indexed="40"/>
        <bgColor indexed="64"/>
      </patternFill>
    </fill>
    <fill>
      <patternFill patternType="solid">
        <fgColor indexed="14"/>
        <bgColor indexed="64"/>
      </patternFill>
    </fill>
    <fill>
      <patternFill patternType="solid">
        <fgColor indexed="13"/>
        <bgColor indexed="64"/>
      </patternFill>
    </fill>
    <fill>
      <patternFill patternType="solid">
        <fgColor indexed="15"/>
        <bgColor indexed="64"/>
      </patternFill>
    </fill>
    <fill>
      <patternFill patternType="solid">
        <fgColor indexed="48"/>
        <bgColor indexed="64"/>
      </patternFill>
    </fill>
    <fill>
      <patternFill patternType="solid">
        <fgColor indexed="52"/>
        <bgColor indexed="64"/>
      </patternFill>
    </fill>
    <fill>
      <patternFill patternType="solid">
        <fgColor indexed="12"/>
        <bgColor indexed="64"/>
      </patternFill>
    </fill>
    <fill>
      <patternFill patternType="solid">
        <fgColor indexed="16"/>
        <bgColor indexed="64"/>
      </patternFill>
    </fill>
    <fill>
      <patternFill patternType="solid">
        <fgColor indexed="19"/>
        <bgColor indexed="64"/>
      </patternFill>
    </fill>
    <fill>
      <patternFill patternType="solid">
        <fgColor indexed="21"/>
        <bgColor indexed="64"/>
      </patternFill>
    </fill>
    <fill>
      <patternFill patternType="solid">
        <fgColor indexed="53"/>
        <bgColor indexed="64"/>
      </patternFill>
    </fill>
    <fill>
      <patternFill patternType="solid">
        <fgColor indexed="46"/>
        <bgColor indexed="64"/>
      </patternFill>
    </fill>
    <fill>
      <patternFill patternType="solid">
        <fgColor indexed="9"/>
        <bgColor indexed="64"/>
      </patternFill>
    </fill>
    <fill>
      <patternFill patternType="solid">
        <fgColor indexed="23"/>
        <bgColor indexed="64"/>
      </patternFill>
    </fill>
    <fill>
      <patternFill patternType="solid">
        <fgColor indexed="42"/>
        <bgColor indexed="64"/>
      </patternFill>
    </fill>
    <fill>
      <patternFill patternType="solid">
        <fgColor indexed="8"/>
        <bgColor indexed="64"/>
      </patternFill>
    </fill>
    <fill>
      <patternFill patternType="solid">
        <fgColor indexed="63"/>
        <bgColor indexed="64"/>
      </patternFill>
    </fill>
    <fill>
      <patternFill patternType="solid">
        <fgColor indexed="18"/>
        <bgColor indexed="64"/>
      </patternFill>
    </fill>
  </fills>
  <borders count="36">
    <border>
      <left/>
      <right/>
      <top/>
      <bottom/>
      <diagonal/>
    </border>
    <border>
      <left style="thin">
        <color indexed="63"/>
      </left>
      <right style="thin">
        <color indexed="63"/>
      </right>
      <top style="thin">
        <color indexed="63"/>
      </top>
      <bottom style="thin">
        <color indexed="63"/>
      </bottom>
    </border>
    <border>
      <left style="double">
        <color indexed="39"/>
      </left>
      <right style="double">
        <color indexed="39"/>
      </right>
      <top style="double">
        <color indexed="39"/>
      </top>
      <bottom style="double">
        <color indexed="39"/>
      </bottom>
    </border>
    <border>
      <left>
        <color indexed="63"/>
      </left>
      <right>
        <color indexed="63"/>
      </right>
      <top>
        <color indexed="63"/>
      </top>
      <bottom style="thick">
        <color indexed="12"/>
      </bottom>
    </border>
    <border>
      <left>
        <color indexed="63"/>
      </left>
      <right>
        <color indexed="63"/>
      </right>
      <top>
        <color indexed="63"/>
      </top>
      <bottom style="thick">
        <color indexed="40"/>
      </bottom>
    </border>
    <border>
      <left>
        <color indexed="63"/>
      </left>
      <right>
        <color indexed="63"/>
      </right>
      <top>
        <color indexed="63"/>
      </top>
      <bottom style="medium">
        <color indexed="48"/>
      </bottom>
    </border>
    <border>
      <left>
        <color indexed="63"/>
      </left>
      <right>
        <color indexed="63"/>
      </right>
      <top>
        <color indexed="63"/>
      </top>
      <bottom style="double">
        <color indexed="60"/>
      </bottom>
    </border>
    <border>
      <left style="thin">
        <color indexed="23"/>
      </left>
      <right style="thin">
        <color indexed="23"/>
      </right>
      <top style="thin">
        <color indexed="23"/>
      </top>
      <bottom style="thin">
        <color indexed="23"/>
      </bottom>
    </border>
    <border>
      <left style="thin">
        <color indexed="39"/>
      </left>
      <right style="thin">
        <color indexed="39"/>
      </right>
      <top style="thin">
        <color indexed="39"/>
      </top>
      <bottom style="thin">
        <color indexed="39"/>
      </bottom>
    </border>
    <border>
      <left>
        <color indexed="63"/>
      </left>
      <right>
        <color indexed="63"/>
      </right>
      <top style="thin">
        <color indexed="12"/>
      </top>
      <bottom style="double">
        <color indexed="12"/>
      </bottom>
    </border>
    <border>
      <left style="medium"/>
      <right style="medium"/>
      <top style="medium"/>
      <bottom style="mediu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style="thin"/>
    </border>
    <border>
      <left>
        <color indexed="63"/>
      </left>
      <right>
        <color indexed="63"/>
      </right>
      <top style="hair"/>
      <bottom>
        <color indexed="63"/>
      </bottom>
    </border>
    <border>
      <left style="medium"/>
      <right style="medium"/>
      <top style="medium"/>
      <bottom>
        <color indexed="63"/>
      </bottom>
    </border>
    <border>
      <left>
        <color indexed="63"/>
      </left>
      <right>
        <color indexed="63"/>
      </right>
      <top>
        <color indexed="63"/>
      </top>
      <bottom style="hair"/>
    </border>
    <border>
      <left style="medium"/>
      <right style="medium"/>
      <top>
        <color indexed="63"/>
      </top>
      <bottom>
        <color indexed="63"/>
      </bottom>
    </border>
    <border>
      <left style="medium"/>
      <right style="medium"/>
      <top>
        <color indexed="63"/>
      </top>
      <bottom style="medium"/>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color indexed="63"/>
      </left>
      <right style="hair"/>
      <top>
        <color indexed="63"/>
      </top>
      <bottom>
        <color indexed="63"/>
      </bottom>
    </border>
    <border>
      <left style="medium"/>
      <right>
        <color indexed="63"/>
      </right>
      <top>
        <color indexed="63"/>
      </top>
      <bottom>
        <color indexed="63"/>
      </bottom>
    </border>
    <border>
      <left style="medium"/>
      <right>
        <color indexed="63"/>
      </right>
      <top>
        <color indexed="63"/>
      </top>
      <bottom style="hair"/>
    </border>
    <border>
      <left style="medium"/>
      <right>
        <color indexed="63"/>
      </right>
      <top style="hair"/>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2"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7" borderId="0" applyNumberFormat="0" applyBorder="0" applyAlignment="0" applyProtection="0"/>
    <xf numFmtId="0" fontId="38" fillId="10" borderId="0" applyNumberFormat="0" applyBorder="0" applyAlignment="0" applyProtection="0"/>
    <xf numFmtId="0" fontId="38" fillId="6" borderId="0" applyNumberFormat="0" applyBorder="0" applyAlignment="0" applyProtection="0"/>
    <xf numFmtId="0" fontId="39" fillId="11"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1" borderId="0" applyNumberFormat="0" applyBorder="0" applyAlignment="0" applyProtection="0"/>
    <xf numFmtId="0" fontId="39" fillId="10"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3"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40" fillId="18" borderId="0" applyNumberFormat="0" applyBorder="0" applyAlignment="0" applyProtection="0"/>
    <xf numFmtId="0" fontId="41" fillId="19" borderId="1" applyNumberFormat="0" applyAlignment="0" applyProtection="0"/>
    <xf numFmtId="0" fontId="42" fillId="2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1"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12" borderId="1" applyNumberFormat="0" applyAlignment="0" applyProtection="0"/>
    <xf numFmtId="0" fontId="51" fillId="0" borderId="6" applyNumberFormat="0" applyFill="0" applyAlignment="0" applyProtection="0"/>
    <xf numFmtId="0" fontId="52" fillId="12" borderId="0" applyNumberFormat="0" applyBorder="0" applyAlignment="0" applyProtection="0"/>
    <xf numFmtId="0" fontId="0" fillId="6" borderId="7" applyNumberFormat="0" applyFont="0" applyAlignment="0" applyProtection="0"/>
    <xf numFmtId="0" fontId="53" fillId="19"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3" fillId="0" borderId="9" applyNumberFormat="0" applyFill="0" applyAlignment="0" applyProtection="0"/>
    <xf numFmtId="0" fontId="55" fillId="0" borderId="0" applyNumberFormat="0" applyFill="0" applyBorder="0" applyAlignment="0" applyProtection="0"/>
  </cellStyleXfs>
  <cellXfs count="190">
    <xf numFmtId="0" fontId="0" fillId="0" borderId="0" xfId="0" applyAlignment="1">
      <alignment/>
    </xf>
    <xf numFmtId="0" fontId="0" fillId="19" borderId="0" xfId="0" applyFill="1" applyAlignment="1">
      <alignment/>
    </xf>
    <xf numFmtId="0" fontId="0" fillId="19" borderId="0" xfId="0" applyFill="1" applyAlignment="1">
      <alignment horizontal="center"/>
    </xf>
    <xf numFmtId="0" fontId="0" fillId="19" borderId="0" xfId="0" applyFill="1" applyAlignment="1">
      <alignment horizontal="right"/>
    </xf>
    <xf numFmtId="0" fontId="3" fillId="19" borderId="0" xfId="0" applyFont="1" applyFill="1" applyAlignment="1">
      <alignment/>
    </xf>
    <xf numFmtId="0" fontId="0" fillId="19" borderId="0" xfId="0" applyFill="1" applyAlignment="1" applyProtection="1">
      <alignment/>
      <protection/>
    </xf>
    <xf numFmtId="0" fontId="0" fillId="19" borderId="0" xfId="0" applyFill="1" applyAlignment="1">
      <alignment horizontal="center" vertical="center"/>
    </xf>
    <xf numFmtId="0" fontId="0" fillId="19" borderId="0" xfId="0" applyFill="1" applyAlignment="1" applyProtection="1">
      <alignment horizontal="center" vertical="center"/>
      <protection/>
    </xf>
    <xf numFmtId="0" fontId="0" fillId="19" borderId="0" xfId="0" applyFill="1" applyAlignment="1">
      <alignment horizontal="left" vertical="center"/>
    </xf>
    <xf numFmtId="0" fontId="7" fillId="19" borderId="0" xfId="0" applyFont="1" applyFill="1" applyAlignment="1">
      <alignment vertical="center" wrapText="1"/>
    </xf>
    <xf numFmtId="0" fontId="6" fillId="19" borderId="0" xfId="0" applyFont="1" applyFill="1" applyAlignment="1">
      <alignment horizontal="right"/>
    </xf>
    <xf numFmtId="0" fontId="8" fillId="19" borderId="0" xfId="0" applyFont="1" applyFill="1" applyAlignment="1">
      <alignment horizontal="center" vertical="center" wrapText="1"/>
    </xf>
    <xf numFmtId="0" fontId="5" fillId="19" borderId="0" xfId="0" applyFont="1" applyFill="1" applyAlignment="1">
      <alignment horizontal="center" vertical="center" wrapText="1"/>
    </xf>
    <xf numFmtId="0" fontId="0" fillId="19" borderId="0" xfId="0" applyFont="1" applyFill="1" applyAlignment="1" applyProtection="1">
      <alignment horizontal="left" vertical="center"/>
      <protection/>
    </xf>
    <xf numFmtId="0" fontId="11" fillId="19" borderId="0" xfId="0" applyFont="1" applyFill="1" applyAlignment="1">
      <alignment/>
    </xf>
    <xf numFmtId="0" fontId="12" fillId="19" borderId="0" xfId="0" applyFont="1" applyFill="1" applyAlignment="1">
      <alignment horizontal="right"/>
    </xf>
    <xf numFmtId="0" fontId="5" fillId="19" borderId="0" xfId="0" applyFont="1" applyFill="1" applyAlignment="1" applyProtection="1">
      <alignment horizontal="center" vertical="center"/>
      <protection/>
    </xf>
    <xf numFmtId="3" fontId="0" fillId="19" borderId="0" xfId="0" applyNumberFormat="1" applyFill="1" applyAlignment="1" applyProtection="1">
      <alignment horizontal="center" vertical="center"/>
      <protection/>
    </xf>
    <xf numFmtId="0" fontId="0" fillId="19" borderId="0" xfId="0" applyFill="1" applyAlignment="1" applyProtection="1">
      <alignment horizontal="left" vertical="center"/>
      <protection/>
    </xf>
    <xf numFmtId="0" fontId="0" fillId="19" borderId="0" xfId="0" applyFill="1" applyBorder="1" applyAlignment="1" applyProtection="1">
      <alignment/>
      <protection/>
    </xf>
    <xf numFmtId="0" fontId="1" fillId="19" borderId="0" xfId="0" applyFont="1" applyFill="1" applyAlignment="1" applyProtection="1">
      <alignment horizontal="center"/>
      <protection/>
    </xf>
    <xf numFmtId="0" fontId="16" fillId="19" borderId="0" xfId="0" applyFont="1" applyFill="1" applyAlignment="1" applyProtection="1">
      <alignment horizontal="left" vertical="center"/>
      <protection/>
    </xf>
    <xf numFmtId="0" fontId="1" fillId="19" borderId="0" xfId="0" applyFont="1" applyFill="1" applyAlignment="1">
      <alignment/>
    </xf>
    <xf numFmtId="0" fontId="1" fillId="19" borderId="0" xfId="0" applyFont="1" applyFill="1" applyAlignment="1" applyProtection="1">
      <alignment horizontal="center" vertical="center"/>
      <protection/>
    </xf>
    <xf numFmtId="0" fontId="1" fillId="19" borderId="0" xfId="0" applyFont="1" applyFill="1" applyAlignment="1">
      <alignment horizontal="center" vertical="center"/>
    </xf>
    <xf numFmtId="3" fontId="1" fillId="19" borderId="0" xfId="0" applyNumberFormat="1" applyFont="1" applyFill="1" applyAlignment="1" applyProtection="1">
      <alignment horizontal="center" vertical="center"/>
      <protection/>
    </xf>
    <xf numFmtId="0" fontId="1" fillId="19" borderId="0" xfId="0" applyFont="1" applyFill="1" applyAlignment="1" applyProtection="1">
      <alignment horizontal="left" vertical="center"/>
      <protection/>
    </xf>
    <xf numFmtId="37" fontId="8" fillId="0" borderId="10" xfId="44" applyNumberFormat="1" applyFont="1" applyFill="1" applyBorder="1" applyAlignment="1" applyProtection="1">
      <alignment horizontal="center" vertical="center" shrinkToFit="1"/>
      <protection/>
    </xf>
    <xf numFmtId="10" fontId="8" fillId="0" borderId="10" xfId="44" applyNumberFormat="1" applyFont="1" applyFill="1" applyBorder="1" applyAlignment="1" applyProtection="1">
      <alignment horizontal="center" vertical="center" shrinkToFit="1"/>
      <protection/>
    </xf>
    <xf numFmtId="0" fontId="5" fillId="19" borderId="0" xfId="0" applyFont="1" applyFill="1" applyAlignment="1" applyProtection="1">
      <alignment horizontal="left" vertical="center"/>
      <protection/>
    </xf>
    <xf numFmtId="3" fontId="14" fillId="19" borderId="0" xfId="0" applyNumberFormat="1" applyFont="1" applyFill="1" applyAlignment="1" applyProtection="1">
      <alignment horizontal="center" vertical="center"/>
      <protection/>
    </xf>
    <xf numFmtId="0" fontId="14" fillId="19" borderId="0" xfId="0" applyFont="1" applyFill="1" applyAlignment="1" applyProtection="1">
      <alignment horizontal="center" vertical="center"/>
      <protection/>
    </xf>
    <xf numFmtId="0" fontId="14" fillId="19" borderId="0" xfId="0" applyFont="1" applyFill="1" applyAlignment="1">
      <alignment horizontal="center" vertical="center"/>
    </xf>
    <xf numFmtId="0" fontId="14" fillId="19" borderId="0" xfId="0" applyFont="1" applyFill="1" applyAlignment="1">
      <alignment horizontal="center"/>
    </xf>
    <xf numFmtId="3" fontId="15" fillId="19" borderId="0" xfId="0" applyNumberFormat="1" applyFont="1" applyFill="1" applyAlignment="1" applyProtection="1">
      <alignment horizontal="center" vertical="center" wrapText="1"/>
      <protection/>
    </xf>
    <xf numFmtId="3" fontId="8" fillId="0" borderId="10" xfId="0" applyNumberFormat="1" applyFont="1" applyFill="1" applyBorder="1" applyAlignment="1" applyProtection="1">
      <alignment horizontal="center" vertical="center" shrinkToFit="1"/>
      <protection/>
    </xf>
    <xf numFmtId="0" fontId="17" fillId="19" borderId="0" xfId="0" applyFont="1" applyFill="1" applyAlignment="1">
      <alignment/>
    </xf>
    <xf numFmtId="4" fontId="8" fillId="0" borderId="10" xfId="0" applyNumberFormat="1" applyFont="1" applyFill="1" applyBorder="1" applyAlignment="1" applyProtection="1">
      <alignment horizontal="center" vertical="center" shrinkToFit="1"/>
      <protection/>
    </xf>
    <xf numFmtId="179" fontId="8" fillId="0" borderId="10" xfId="0" applyNumberFormat="1" applyFont="1" applyFill="1" applyBorder="1" applyAlignment="1" applyProtection="1">
      <alignment horizontal="center" vertical="center" shrinkToFit="1"/>
      <protection/>
    </xf>
    <xf numFmtId="179" fontId="16" fillId="19" borderId="0" xfId="0" applyNumberFormat="1" applyFont="1" applyFill="1" applyAlignment="1" applyProtection="1">
      <alignment horizontal="left" vertical="center"/>
      <protection/>
    </xf>
    <xf numFmtId="3" fontId="16" fillId="19" borderId="0" xfId="0" applyNumberFormat="1" applyFont="1" applyFill="1" applyAlignment="1" applyProtection="1">
      <alignment horizontal="left" vertical="center"/>
      <protection/>
    </xf>
    <xf numFmtId="178" fontId="8" fillId="0" borderId="10" xfId="44" applyNumberFormat="1" applyFont="1" applyFill="1" applyBorder="1" applyAlignment="1" applyProtection="1">
      <alignment horizontal="center" vertical="center" shrinkToFit="1"/>
      <protection/>
    </xf>
    <xf numFmtId="178" fontId="16" fillId="19" borderId="0" xfId="0" applyNumberFormat="1" applyFont="1" applyFill="1" applyAlignment="1" applyProtection="1">
      <alignment horizontal="left" vertical="center"/>
      <protection/>
    </xf>
    <xf numFmtId="178" fontId="10" fillId="22" borderId="10" xfId="44" applyNumberFormat="1" applyFont="1" applyFill="1" applyBorder="1" applyAlignment="1" applyProtection="1">
      <alignment horizontal="center" vertical="center" shrinkToFit="1"/>
      <protection/>
    </xf>
    <xf numFmtId="0" fontId="2" fillId="19" borderId="0" xfId="0" applyFont="1" applyFill="1" applyAlignment="1" applyProtection="1">
      <alignment horizontal="center" vertical="center"/>
      <protection/>
    </xf>
    <xf numFmtId="0" fontId="19" fillId="19" borderId="0" xfId="0" applyFont="1" applyFill="1" applyAlignment="1">
      <alignment horizontal="center" vertical="center" wrapText="1"/>
    </xf>
    <xf numFmtId="0" fontId="2" fillId="19" borderId="0" xfId="0" applyFont="1" applyFill="1" applyAlignment="1">
      <alignment/>
    </xf>
    <xf numFmtId="0" fontId="2" fillId="19" borderId="0" xfId="0" applyFont="1" applyFill="1" applyAlignment="1">
      <alignment horizontal="center"/>
    </xf>
    <xf numFmtId="10" fontId="10" fillId="22" borderId="10" xfId="44" applyNumberFormat="1" applyFont="1" applyFill="1" applyBorder="1" applyAlignment="1" applyProtection="1">
      <alignment horizontal="center" vertical="center" shrinkToFit="1"/>
      <protection/>
    </xf>
    <xf numFmtId="10" fontId="8" fillId="0" borderId="10" xfId="0" applyNumberFormat="1" applyFont="1" applyFill="1" applyBorder="1" applyAlignment="1" applyProtection="1">
      <alignment horizontal="center" vertical="center" shrinkToFit="1"/>
      <protection/>
    </xf>
    <xf numFmtId="9" fontId="0" fillId="19" borderId="0" xfId="0" applyNumberFormat="1" applyFill="1" applyAlignment="1">
      <alignment/>
    </xf>
    <xf numFmtId="0" fontId="1" fillId="19" borderId="0" xfId="0" applyFont="1" applyFill="1" applyAlignment="1" applyProtection="1">
      <alignment horizontal="left" vertical="center"/>
      <protection/>
    </xf>
    <xf numFmtId="0" fontId="21" fillId="19" borderId="0" xfId="0" applyFont="1" applyFill="1" applyAlignment="1">
      <alignment horizontal="center" vertical="center" wrapText="1"/>
    </xf>
    <xf numFmtId="0" fontId="21" fillId="19" borderId="0" xfId="0" applyFont="1" applyFill="1" applyAlignment="1" applyProtection="1">
      <alignment horizontal="center" vertical="center"/>
      <protection/>
    </xf>
    <xf numFmtId="0" fontId="22" fillId="19" borderId="0" xfId="0" applyFont="1" applyFill="1" applyAlignment="1">
      <alignment vertical="center" wrapText="1"/>
    </xf>
    <xf numFmtId="0" fontId="1" fillId="10" borderId="0" xfId="0" applyFont="1" applyFill="1" applyAlignment="1" applyProtection="1">
      <alignment horizontal="left" vertical="center" wrapText="1"/>
      <protection/>
    </xf>
    <xf numFmtId="0" fontId="1" fillId="10" borderId="0" xfId="0" applyFont="1" applyFill="1" applyAlignment="1" applyProtection="1">
      <alignment/>
      <protection/>
    </xf>
    <xf numFmtId="37" fontId="1" fillId="19" borderId="0" xfId="44" applyNumberFormat="1" applyFont="1" applyFill="1" applyBorder="1" applyAlignment="1" applyProtection="1">
      <alignment horizontal="center" vertical="center" shrinkToFit="1"/>
      <protection/>
    </xf>
    <xf numFmtId="9" fontId="1" fillId="19" borderId="0" xfId="0" applyNumberFormat="1" applyFont="1" applyFill="1" applyAlignment="1" applyProtection="1">
      <alignment horizontal="center" vertical="center"/>
      <protection/>
    </xf>
    <xf numFmtId="0" fontId="21" fillId="19" borderId="0" xfId="0" applyFont="1" applyFill="1" applyAlignment="1">
      <alignment horizontal="center" vertical="center"/>
    </xf>
    <xf numFmtId="0" fontId="28" fillId="19" borderId="0" xfId="0" applyFont="1" applyFill="1" applyAlignment="1">
      <alignment horizontal="left" vertical="center"/>
    </xf>
    <xf numFmtId="0" fontId="29" fillId="19" borderId="0" xfId="0" applyFont="1" applyFill="1" applyAlignment="1">
      <alignment horizontal="center"/>
    </xf>
    <xf numFmtId="0" fontId="6" fillId="19" borderId="0" xfId="0" applyFont="1" applyFill="1" applyAlignment="1">
      <alignment horizontal="center"/>
    </xf>
    <xf numFmtId="0" fontId="2" fillId="19" borderId="0" xfId="0" applyFont="1" applyFill="1" applyAlignment="1">
      <alignment horizontal="left" vertical="center"/>
    </xf>
    <xf numFmtId="0" fontId="2" fillId="19" borderId="0" xfId="0" applyFont="1" applyFill="1" applyAlignment="1">
      <alignment horizontal="right" vertical="center"/>
    </xf>
    <xf numFmtId="0" fontId="2" fillId="19" borderId="0" xfId="0" applyFont="1" applyFill="1" applyAlignment="1">
      <alignment horizontal="left" vertical="center" wrapText="1"/>
    </xf>
    <xf numFmtId="0" fontId="30" fillId="0" borderId="11" xfId="0" applyFont="1" applyFill="1" applyBorder="1" applyAlignment="1">
      <alignment horizontal="center"/>
    </xf>
    <xf numFmtId="0" fontId="8" fillId="0" borderId="12" xfId="0" applyFont="1" applyBorder="1" applyAlignment="1">
      <alignment horizontal="center"/>
    </xf>
    <xf numFmtId="0" fontId="14" fillId="5" borderId="11" xfId="0" applyFont="1" applyFill="1" applyBorder="1" applyAlignment="1">
      <alignment horizontal="center"/>
    </xf>
    <xf numFmtId="0" fontId="14" fillId="0" borderId="11" xfId="0" applyFont="1" applyBorder="1" applyAlignment="1">
      <alignment horizontal="center"/>
    </xf>
    <xf numFmtId="0" fontId="1" fillId="23" borderId="13" xfId="0" applyFont="1" applyFill="1" applyBorder="1" applyAlignment="1">
      <alignment horizontal="center"/>
    </xf>
    <xf numFmtId="0" fontId="1" fillId="23" borderId="14" xfId="0" applyFont="1" applyFill="1" applyBorder="1" applyAlignment="1">
      <alignment horizontal="center"/>
    </xf>
    <xf numFmtId="0" fontId="1" fillId="19" borderId="0" xfId="0" applyFont="1" applyFill="1" applyAlignment="1">
      <alignment horizontal="center"/>
    </xf>
    <xf numFmtId="49" fontId="28" fillId="19" borderId="0" xfId="0" applyNumberFormat="1" applyFont="1" applyFill="1" applyAlignment="1" quotePrefix="1">
      <alignment horizontal="center" vertical="center"/>
    </xf>
    <xf numFmtId="49" fontId="28" fillId="19" borderId="0" xfId="0" applyNumberFormat="1" applyFont="1" applyFill="1" applyAlignment="1">
      <alignment horizontal="center" vertical="center"/>
    </xf>
    <xf numFmtId="0" fontId="10" fillId="24" borderId="15" xfId="0" applyFont="1" applyFill="1" applyBorder="1" applyAlignment="1">
      <alignment horizontal="center" vertical="center"/>
    </xf>
    <xf numFmtId="0" fontId="10" fillId="24" borderId="16" xfId="0" applyFont="1" applyFill="1" applyBorder="1" applyAlignment="1">
      <alignment horizontal="center" vertical="center"/>
    </xf>
    <xf numFmtId="0" fontId="8" fillId="0" borderId="17" xfId="0" applyFont="1" applyBorder="1" applyAlignment="1">
      <alignment horizontal="center"/>
    </xf>
    <xf numFmtId="0" fontId="0" fillId="19" borderId="0" xfId="0" applyFill="1" applyBorder="1" applyAlignment="1">
      <alignment/>
    </xf>
    <xf numFmtId="0" fontId="1" fillId="23" borderId="18" xfId="0" applyFont="1" applyFill="1" applyBorder="1" applyAlignment="1">
      <alignment horizontal="center"/>
    </xf>
    <xf numFmtId="0" fontId="14" fillId="5" borderId="11" xfId="0" applyFont="1" applyFill="1" applyBorder="1" applyAlignment="1">
      <alignment horizontal="center"/>
    </xf>
    <xf numFmtId="0" fontId="14" fillId="0" borderId="11" xfId="0" applyFont="1" applyBorder="1" applyAlignment="1">
      <alignment horizontal="center"/>
    </xf>
    <xf numFmtId="0" fontId="6" fillId="19" borderId="0" xfId="0" applyFont="1" applyFill="1" applyAlignment="1">
      <alignment horizontal="left"/>
    </xf>
    <xf numFmtId="0" fontId="20" fillId="19" borderId="0" xfId="0" applyFont="1" applyFill="1" applyAlignment="1" quotePrefix="1">
      <alignment horizontal="center" vertical="center" textRotation="90"/>
    </xf>
    <xf numFmtId="0" fontId="27" fillId="19" borderId="0" xfId="0" applyFont="1" applyFill="1" applyAlignment="1">
      <alignment horizontal="center" vertical="center"/>
    </xf>
    <xf numFmtId="0" fontId="1" fillId="10" borderId="0" xfId="0" applyFont="1" applyFill="1" applyAlignment="1" applyProtection="1">
      <alignment horizontal="left" vertical="center"/>
      <protection/>
    </xf>
    <xf numFmtId="0" fontId="33" fillId="19" borderId="19" xfId="0" applyFont="1" applyFill="1" applyBorder="1" applyAlignment="1">
      <alignment horizontal="left" vertical="center" wrapText="1"/>
    </xf>
    <xf numFmtId="0" fontId="58" fillId="19" borderId="0" xfId="0" applyFont="1" applyFill="1" applyAlignment="1">
      <alignment horizontal="left" vertical="center"/>
    </xf>
    <xf numFmtId="0" fontId="11" fillId="19" borderId="0" xfId="0" applyFont="1" applyFill="1" applyAlignment="1">
      <alignment/>
    </xf>
    <xf numFmtId="0" fontId="59" fillId="19" borderId="0" xfId="0" applyFont="1" applyFill="1" applyAlignment="1">
      <alignment horizontal="right"/>
    </xf>
    <xf numFmtId="170" fontId="0" fillId="10" borderId="10" xfId="0" applyNumberFormat="1" applyFont="1" applyFill="1" applyBorder="1" applyAlignment="1" applyProtection="1">
      <alignment horizontal="center" vertical="center" shrinkToFit="1"/>
      <protection locked="0"/>
    </xf>
    <xf numFmtId="0" fontId="13" fillId="19" borderId="0" xfId="0" applyFont="1" applyFill="1" applyAlignment="1" applyProtection="1">
      <alignment horizontal="left"/>
      <protection/>
    </xf>
    <xf numFmtId="7" fontId="10" fillId="22" borderId="20" xfId="44" applyNumberFormat="1" applyFont="1" applyFill="1" applyBorder="1" applyAlignment="1" applyProtection="1">
      <alignment horizontal="center" vertical="center" shrinkToFit="1"/>
      <protection/>
    </xf>
    <xf numFmtId="3" fontId="66" fillId="10" borderId="0" xfId="0" applyNumberFormat="1" applyFont="1" applyFill="1" applyAlignment="1" applyProtection="1">
      <alignment horizontal="left" vertical="center" wrapText="1"/>
      <protection/>
    </xf>
    <xf numFmtId="3" fontId="36" fillId="10" borderId="0" xfId="0" applyNumberFormat="1" applyFont="1" applyFill="1" applyAlignment="1" applyProtection="1">
      <alignment horizontal="left" vertical="center" wrapText="1"/>
      <protection/>
    </xf>
    <xf numFmtId="0" fontId="20" fillId="19" borderId="0" xfId="0" applyFont="1" applyFill="1" applyAlignment="1">
      <alignment vertical="center"/>
    </xf>
    <xf numFmtId="0" fontId="5" fillId="2" borderId="0" xfId="0" applyFont="1" applyFill="1" applyAlignment="1">
      <alignment horizontal="right"/>
    </xf>
    <xf numFmtId="0" fontId="33" fillId="19" borderId="0" xfId="0" applyFont="1" applyFill="1" applyBorder="1" applyAlignment="1">
      <alignment horizontal="left" vertical="center" wrapText="1"/>
    </xf>
    <xf numFmtId="0" fontId="56" fillId="19" borderId="21" xfId="0" applyFont="1" applyFill="1" applyBorder="1" applyAlignment="1">
      <alignment horizontal="center" vertical="center" wrapText="1"/>
    </xf>
    <xf numFmtId="3" fontId="68" fillId="10" borderId="0" xfId="0" applyNumberFormat="1" applyFont="1" applyFill="1" applyAlignment="1" applyProtection="1">
      <alignment horizontal="left" vertical="center" wrapText="1"/>
      <protection/>
    </xf>
    <xf numFmtId="3" fontId="14" fillId="10" borderId="0" xfId="0" applyNumberFormat="1" applyFont="1" applyFill="1" applyAlignment="1" applyProtection="1">
      <alignment horizontal="left" vertical="center" wrapText="1"/>
      <protection/>
    </xf>
    <xf numFmtId="0" fontId="9" fillId="23" borderId="0" xfId="0" applyFont="1" applyFill="1" applyAlignment="1">
      <alignment horizontal="center" vertical="center" textRotation="90"/>
    </xf>
    <xf numFmtId="0" fontId="74" fillId="19" borderId="0" xfId="0" applyFont="1" applyFill="1" applyAlignment="1">
      <alignment horizontal="right"/>
    </xf>
    <xf numFmtId="0" fontId="76" fillId="19" borderId="21" xfId="0" applyFont="1" applyFill="1" applyBorder="1" applyAlignment="1">
      <alignment horizontal="center" vertical="center" wrapText="1"/>
    </xf>
    <xf numFmtId="0" fontId="0" fillId="18" borderId="0" xfId="0" applyFill="1" applyAlignment="1" applyProtection="1">
      <alignment horizontal="center" vertical="center"/>
      <protection/>
    </xf>
    <xf numFmtId="3" fontId="0" fillId="18" borderId="0" xfId="0" applyNumberFormat="1" applyFill="1" applyAlignment="1" applyProtection="1">
      <alignment horizontal="center" vertical="center"/>
      <protection/>
    </xf>
    <xf numFmtId="0" fontId="34" fillId="18" borderId="0" xfId="0" applyFont="1" applyFill="1" applyBorder="1" applyAlignment="1">
      <alignment horizontal="center" vertical="center"/>
    </xf>
    <xf numFmtId="0" fontId="1" fillId="18" borderId="0" xfId="0" applyFont="1" applyFill="1" applyAlignment="1" applyProtection="1">
      <alignment horizontal="center"/>
      <protection/>
    </xf>
    <xf numFmtId="0" fontId="0" fillId="18" borderId="0" xfId="0" applyFill="1" applyBorder="1" applyAlignment="1" applyProtection="1">
      <alignment horizontal="center"/>
      <protection/>
    </xf>
    <xf numFmtId="0" fontId="16" fillId="18" borderId="0" xfId="0" applyFont="1" applyFill="1" applyAlignment="1" applyProtection="1">
      <alignment horizontal="center"/>
      <protection/>
    </xf>
    <xf numFmtId="0" fontId="0" fillId="18" borderId="0" xfId="0" applyFill="1" applyAlignment="1">
      <alignment horizontal="center" vertical="center"/>
    </xf>
    <xf numFmtId="0" fontId="0" fillId="18" borderId="0" xfId="0" applyFill="1" applyAlignment="1">
      <alignment/>
    </xf>
    <xf numFmtId="0" fontId="77" fillId="18" borderId="0" xfId="0" applyFont="1" applyFill="1" applyAlignment="1" applyProtection="1">
      <alignment horizontal="center" vertical="center" shrinkToFit="1"/>
      <protection/>
    </xf>
    <xf numFmtId="0" fontId="20" fillId="18" borderId="0" xfId="0" applyFont="1" applyFill="1" applyAlignment="1" quotePrefix="1">
      <alignment horizontal="center" vertical="center" textRotation="90"/>
    </xf>
    <xf numFmtId="0" fontId="27" fillId="19" borderId="0" xfId="0" applyFont="1" applyFill="1" applyAlignment="1">
      <alignment horizontal="center" vertical="center"/>
    </xf>
    <xf numFmtId="0" fontId="31" fillId="19" borderId="0" xfId="0" applyFont="1" applyFill="1" applyAlignment="1">
      <alignment horizontal="center" vertical="center" wrapText="1"/>
    </xf>
    <xf numFmtId="0" fontId="8" fillId="18" borderId="0" xfId="0" applyFont="1" applyFill="1" applyAlignment="1" applyProtection="1">
      <alignment horizontal="center" wrapText="1"/>
      <protection/>
    </xf>
    <xf numFmtId="0" fontId="58" fillId="19" borderId="0" xfId="0" applyFont="1" applyFill="1" applyAlignment="1">
      <alignment horizontal="center" vertical="center"/>
    </xf>
    <xf numFmtId="0" fontId="9" fillId="23" borderId="0" xfId="0" applyFont="1" applyFill="1" applyAlignment="1">
      <alignment horizontal="center" vertical="center" textRotation="90"/>
    </xf>
    <xf numFmtId="0" fontId="2" fillId="19" borderId="0" xfId="0" applyFont="1" applyFill="1" applyAlignment="1">
      <alignment horizontal="left" vertical="center" wrapText="1"/>
    </xf>
    <xf numFmtId="0" fontId="0" fillId="0" borderId="0" xfId="0" applyAlignment="1">
      <alignment/>
    </xf>
    <xf numFmtId="0" fontId="30" fillId="17" borderId="0" xfId="0" applyFont="1" applyFill="1" applyBorder="1" applyAlignment="1">
      <alignment horizontal="center"/>
    </xf>
    <xf numFmtId="0" fontId="10" fillId="24" borderId="0" xfId="0" applyFont="1" applyFill="1" applyAlignment="1">
      <alignment horizontal="center"/>
    </xf>
    <xf numFmtId="0" fontId="10" fillId="24" borderId="0" xfId="0" applyFont="1" applyFill="1" applyAlignment="1">
      <alignment horizontal="center" vertical="center"/>
    </xf>
    <xf numFmtId="0" fontId="56" fillId="19" borderId="0" xfId="0" applyFont="1" applyFill="1" applyBorder="1" applyAlignment="1">
      <alignment horizontal="center" vertical="center" wrapText="1"/>
    </xf>
    <xf numFmtId="0" fontId="33" fillId="19" borderId="19" xfId="0" applyFont="1" applyFill="1" applyBorder="1" applyAlignment="1">
      <alignment horizontal="center" vertical="center" wrapText="1"/>
    </xf>
    <xf numFmtId="0" fontId="1" fillId="10" borderId="0" xfId="0" applyFont="1" applyFill="1" applyAlignment="1" applyProtection="1">
      <alignment horizontal="left" vertical="center"/>
      <protection/>
    </xf>
    <xf numFmtId="3" fontId="2" fillId="0" borderId="20" xfId="0" applyNumberFormat="1" applyFont="1" applyFill="1" applyBorder="1" applyAlignment="1" applyProtection="1">
      <alignment horizontal="center" vertical="center" shrinkToFit="1"/>
      <protection/>
    </xf>
    <xf numFmtId="3" fontId="2" fillId="0" borderId="22" xfId="0" applyNumberFormat="1" applyFont="1" applyFill="1" applyBorder="1" applyAlignment="1" applyProtection="1">
      <alignment horizontal="center" vertical="center" shrinkToFit="1"/>
      <protection/>
    </xf>
    <xf numFmtId="3" fontId="0" fillId="0" borderId="23" xfId="0" applyNumberFormat="1" applyFill="1" applyBorder="1" applyAlignment="1" applyProtection="1">
      <alignment horizontal="center" vertical="center"/>
      <protection/>
    </xf>
    <xf numFmtId="0" fontId="2" fillId="19" borderId="0" xfId="0" applyFont="1" applyFill="1" applyAlignment="1">
      <alignment horizontal="left" vertical="center"/>
    </xf>
    <xf numFmtId="0" fontId="20" fillId="19" borderId="0" xfId="0" applyFont="1" applyFill="1" applyAlignment="1" quotePrefix="1">
      <alignment horizontal="center" textRotation="90"/>
    </xf>
    <xf numFmtId="0" fontId="20" fillId="19" borderId="0" xfId="0" applyFont="1" applyFill="1" applyAlignment="1">
      <alignment horizontal="center" textRotation="90"/>
    </xf>
    <xf numFmtId="0" fontId="1" fillId="0" borderId="0" xfId="0" applyFont="1" applyAlignment="1">
      <alignment horizontal="left" vertical="center"/>
    </xf>
    <xf numFmtId="3" fontId="2" fillId="10" borderId="20" xfId="0" applyNumberFormat="1" applyFont="1" applyFill="1" applyBorder="1" applyAlignment="1" applyProtection="1">
      <alignment horizontal="center" vertical="center" shrinkToFit="1"/>
      <protection locked="0"/>
    </xf>
    <xf numFmtId="3" fontId="2" fillId="10" borderId="22" xfId="0" applyNumberFormat="1" applyFont="1" applyFill="1" applyBorder="1" applyAlignment="1" applyProtection="1">
      <alignment horizontal="center" vertical="center" shrinkToFit="1"/>
      <protection locked="0"/>
    </xf>
    <xf numFmtId="3" fontId="0" fillId="0" borderId="23" xfId="0" applyNumberFormat="1" applyBorder="1" applyAlignment="1" applyProtection="1">
      <alignment horizontal="center" vertical="center"/>
      <protection locked="0"/>
    </xf>
    <xf numFmtId="0" fontId="33" fillId="19" borderId="24" xfId="0" applyFont="1" applyFill="1" applyBorder="1" applyAlignment="1">
      <alignment horizontal="left" vertical="center" wrapText="1"/>
    </xf>
    <xf numFmtId="0" fontId="32" fillId="0" borderId="19" xfId="0" applyFont="1" applyBorder="1" applyAlignment="1">
      <alignment horizontal="left" vertical="center"/>
    </xf>
    <xf numFmtId="0" fontId="32" fillId="0" borderId="25" xfId="0" applyFont="1" applyBorder="1" applyAlignment="1">
      <alignment horizontal="left" vertical="center"/>
    </xf>
    <xf numFmtId="0" fontId="33" fillId="19" borderId="26" xfId="0" applyFont="1" applyFill="1" applyBorder="1" applyAlignment="1">
      <alignment horizontal="left" vertical="center" wrapText="1"/>
    </xf>
    <xf numFmtId="0" fontId="32" fillId="0" borderId="21" xfId="0" applyFont="1" applyBorder="1" applyAlignment="1">
      <alignment horizontal="left" vertical="center"/>
    </xf>
    <xf numFmtId="0" fontId="32" fillId="0" borderId="27" xfId="0" applyFont="1" applyBorder="1" applyAlignment="1">
      <alignment horizontal="left" vertical="center"/>
    </xf>
    <xf numFmtId="0" fontId="56" fillId="19" borderId="21" xfId="0" applyFont="1" applyFill="1" applyBorder="1" applyAlignment="1">
      <alignment horizontal="center" vertical="center" wrapText="1"/>
    </xf>
    <xf numFmtId="0" fontId="33" fillId="19" borderId="28" xfId="0" applyFont="1" applyFill="1" applyBorder="1" applyAlignment="1">
      <alignment horizontal="left" vertical="center" wrapText="1"/>
    </xf>
    <xf numFmtId="0" fontId="33" fillId="19" borderId="0" xfId="0" applyFont="1" applyFill="1" applyBorder="1" applyAlignment="1">
      <alignment horizontal="left" vertical="center" wrapText="1"/>
    </xf>
    <xf numFmtId="0" fontId="33" fillId="19" borderId="29" xfId="0" applyFont="1" applyFill="1" applyBorder="1" applyAlignment="1">
      <alignment horizontal="left" vertical="center" wrapText="1"/>
    </xf>
    <xf numFmtId="0" fontId="34" fillId="19" borderId="0" xfId="0" applyFont="1" applyFill="1" applyBorder="1" applyAlignment="1">
      <alignment horizontal="center" vertical="center" wrapText="1"/>
    </xf>
    <xf numFmtId="0" fontId="79" fillId="24" borderId="0" xfId="0" applyFont="1" applyFill="1" applyAlignment="1">
      <alignment horizontal="center"/>
    </xf>
    <xf numFmtId="0" fontId="20" fillId="19" borderId="0" xfId="0" applyFont="1" applyFill="1" applyAlignment="1">
      <alignment horizontal="center" vertical="center"/>
    </xf>
    <xf numFmtId="0" fontId="1" fillId="2" borderId="0" xfId="0" applyFont="1" applyFill="1" applyAlignment="1" applyProtection="1">
      <alignment horizontal="left" wrapText="1" shrinkToFit="1"/>
      <protection locked="0"/>
    </xf>
    <xf numFmtId="49" fontId="1" fillId="2" borderId="0" xfId="0" applyNumberFormat="1" applyFont="1" applyFill="1" applyAlignment="1" applyProtection="1">
      <alignment horizontal="left" wrapText="1" shrinkToFit="1"/>
      <protection locked="0"/>
    </xf>
    <xf numFmtId="0" fontId="33" fillId="19" borderId="19" xfId="0" applyFont="1" applyFill="1" applyBorder="1" applyAlignment="1">
      <alignment horizontal="left" vertical="center" wrapText="1"/>
    </xf>
    <xf numFmtId="0" fontId="13" fillId="19" borderId="0" xfId="0" applyFont="1" applyFill="1" applyAlignment="1" applyProtection="1">
      <alignment horizontal="left" wrapText="1"/>
      <protection/>
    </xf>
    <xf numFmtId="0" fontId="78" fillId="19" borderId="30" xfId="0" applyFont="1" applyFill="1" applyBorder="1" applyAlignment="1">
      <alignment horizontal="left" vertical="center" wrapText="1"/>
    </xf>
    <xf numFmtId="0" fontId="33" fillId="19" borderId="30" xfId="0" applyFont="1" applyFill="1" applyBorder="1" applyAlignment="1">
      <alignment horizontal="left" vertical="center" wrapText="1"/>
    </xf>
    <xf numFmtId="0" fontId="33" fillId="19" borderId="31" xfId="0" applyFont="1" applyFill="1" applyBorder="1" applyAlignment="1">
      <alignment horizontal="left" vertical="center" wrapText="1"/>
    </xf>
    <xf numFmtId="0" fontId="33" fillId="19" borderId="27" xfId="0" applyFont="1" applyFill="1" applyBorder="1" applyAlignment="1">
      <alignment horizontal="left" vertical="center" wrapText="1"/>
    </xf>
    <xf numFmtId="0" fontId="78" fillId="19" borderId="32" xfId="0" applyFont="1" applyFill="1" applyBorder="1" applyAlignment="1">
      <alignment horizontal="left" vertical="center" wrapText="1"/>
    </xf>
    <xf numFmtId="0" fontId="33" fillId="19" borderId="25" xfId="0" applyFont="1" applyFill="1" applyBorder="1" applyAlignment="1">
      <alignment horizontal="left" vertical="center" wrapText="1"/>
    </xf>
    <xf numFmtId="179" fontId="10" fillId="22" borderId="33" xfId="0" applyNumberFormat="1" applyFont="1" applyFill="1" applyBorder="1" applyAlignment="1">
      <alignment horizontal="center"/>
    </xf>
    <xf numFmtId="179" fontId="10" fillId="22" borderId="34" xfId="0" applyNumberFormat="1" applyFont="1" applyFill="1" applyBorder="1" applyAlignment="1">
      <alignment horizontal="center"/>
    </xf>
    <xf numFmtId="179" fontId="10" fillId="22" borderId="35" xfId="0" applyNumberFormat="1" applyFont="1" applyFill="1" applyBorder="1" applyAlignment="1">
      <alignment horizontal="center"/>
    </xf>
    <xf numFmtId="0" fontId="20" fillId="19" borderId="0" xfId="0" applyFont="1" applyFill="1" applyAlignment="1" quotePrefix="1">
      <alignment horizontal="center" vertical="center" textRotation="90"/>
    </xf>
    <xf numFmtId="0" fontId="33" fillId="0" borderId="19" xfId="0" applyFont="1" applyBorder="1" applyAlignment="1">
      <alignment horizontal="left"/>
    </xf>
    <xf numFmtId="0" fontId="33" fillId="0" borderId="25" xfId="0" applyFont="1" applyBorder="1" applyAlignment="1">
      <alignment horizontal="left"/>
    </xf>
    <xf numFmtId="0" fontId="33" fillId="19" borderId="21" xfId="0" applyFont="1" applyFill="1" applyBorder="1" applyAlignment="1">
      <alignment horizontal="left" vertical="center" wrapText="1"/>
    </xf>
    <xf numFmtId="0" fontId="57" fillId="19" borderId="21" xfId="0" applyFont="1" applyFill="1" applyBorder="1" applyAlignment="1">
      <alignment horizontal="center" vertical="center" wrapText="1"/>
    </xf>
    <xf numFmtId="178" fontId="10" fillId="22" borderId="33" xfId="44" applyNumberFormat="1" applyFont="1" applyFill="1" applyBorder="1" applyAlignment="1" applyProtection="1">
      <alignment horizontal="center" vertical="center" shrinkToFit="1"/>
      <protection/>
    </xf>
    <xf numFmtId="178" fontId="10" fillId="22" borderId="34" xfId="44" applyNumberFormat="1" applyFont="1" applyFill="1" applyBorder="1" applyAlignment="1" applyProtection="1">
      <alignment horizontal="center" vertical="center" shrinkToFit="1"/>
      <protection/>
    </xf>
    <xf numFmtId="178" fontId="10" fillId="22" borderId="35" xfId="44" applyNumberFormat="1" applyFont="1" applyFill="1" applyBorder="1" applyAlignment="1" applyProtection="1">
      <alignment horizontal="center" vertical="center" shrinkToFit="1"/>
      <protection/>
    </xf>
    <xf numFmtId="3" fontId="8" fillId="0" borderId="33" xfId="44" applyNumberFormat="1" applyFont="1" applyFill="1" applyBorder="1" applyAlignment="1" applyProtection="1">
      <alignment horizontal="center" vertical="center" shrinkToFit="1"/>
      <protection/>
    </xf>
    <xf numFmtId="3" fontId="0" fillId="0" borderId="34" xfId="0" applyNumberFormat="1" applyBorder="1" applyAlignment="1">
      <alignment horizontal="center" vertical="center"/>
    </xf>
    <xf numFmtId="3" fontId="0" fillId="0" borderId="35" xfId="0" applyNumberFormat="1" applyBorder="1" applyAlignment="1">
      <alignment horizontal="center" vertical="center"/>
    </xf>
    <xf numFmtId="0" fontId="75" fillId="19" borderId="21" xfId="0" applyFont="1" applyFill="1" applyBorder="1" applyAlignment="1">
      <alignment horizontal="center" vertical="center" wrapText="1"/>
    </xf>
    <xf numFmtId="3" fontId="2" fillId="10" borderId="23" xfId="0" applyNumberFormat="1" applyFont="1" applyFill="1" applyBorder="1" applyAlignment="1" applyProtection="1">
      <alignment horizontal="center" vertical="center" shrinkToFit="1"/>
      <protection locked="0"/>
    </xf>
    <xf numFmtId="3" fontId="0" fillId="0" borderId="23" xfId="0" applyNumberFormat="1" applyBorder="1" applyAlignment="1" applyProtection="1">
      <alignment horizontal="center" vertical="center" shrinkToFit="1"/>
      <protection locked="0"/>
    </xf>
    <xf numFmtId="178" fontId="2" fillId="10" borderId="20" xfId="0" applyNumberFormat="1" applyFont="1" applyFill="1" applyBorder="1" applyAlignment="1" applyProtection="1">
      <alignment horizontal="center" vertical="center" shrinkToFit="1"/>
      <protection locked="0"/>
    </xf>
    <xf numFmtId="178" fontId="2" fillId="10" borderId="22" xfId="0" applyNumberFormat="1" applyFont="1" applyFill="1" applyBorder="1" applyAlignment="1" applyProtection="1">
      <alignment horizontal="center" vertical="center" shrinkToFit="1"/>
      <protection locked="0"/>
    </xf>
    <xf numFmtId="178" fontId="0" fillId="0" borderId="23" xfId="0" applyNumberFormat="1" applyBorder="1" applyAlignment="1" applyProtection="1">
      <alignment horizontal="center" vertical="center" shrinkToFit="1"/>
      <protection locked="0"/>
    </xf>
    <xf numFmtId="3" fontId="14" fillId="10" borderId="0" xfId="0" applyNumberFormat="1" applyFont="1" applyFill="1" applyAlignment="1" applyProtection="1">
      <alignment horizontal="left" vertical="center" wrapText="1"/>
      <protection/>
    </xf>
    <xf numFmtId="178" fontId="2" fillId="10" borderId="23" xfId="0" applyNumberFormat="1" applyFont="1" applyFill="1" applyBorder="1" applyAlignment="1" applyProtection="1">
      <alignment horizontal="center" vertical="center" shrinkToFit="1"/>
      <protection locked="0"/>
    </xf>
    <xf numFmtId="0" fontId="33" fillId="0" borderId="21" xfId="0" applyFont="1" applyBorder="1" applyAlignment="1">
      <alignment horizontal="left"/>
    </xf>
    <xf numFmtId="0" fontId="33" fillId="0" borderId="27" xfId="0" applyFont="1" applyBorder="1" applyAlignment="1">
      <alignment horizontal="left"/>
    </xf>
    <xf numFmtId="0" fontId="33" fillId="19" borderId="0" xfId="0" applyFont="1" applyFill="1" applyBorder="1" applyAlignment="1">
      <alignment horizontal="center" vertical="center" wrapText="1"/>
    </xf>
    <xf numFmtId="3" fontId="14" fillId="19" borderId="0" xfId="0" applyNumberFormat="1" applyFont="1" applyFill="1" applyAlignment="1" applyProtection="1">
      <alignment vertical="center" wrapText="1"/>
      <protection/>
    </xf>
    <xf numFmtId="0" fontId="33" fillId="0" borderId="0" xfId="0" applyFont="1" applyBorder="1" applyAlignment="1">
      <alignment horizontal="left"/>
    </xf>
    <xf numFmtId="0" fontId="33" fillId="0" borderId="29" xfId="0" applyFont="1" applyBorder="1" applyAlignment="1">
      <alignment horizontal="left"/>
    </xf>
    <xf numFmtId="0" fontId="64" fillId="19" borderId="0" xfId="0" applyFont="1" applyFill="1" applyBorder="1" applyAlignment="1">
      <alignment horizontal="center" vertical="center" wrapText="1"/>
    </xf>
    <xf numFmtId="0" fontId="57" fillId="19" borderId="0"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900000"/>
      <rgbColor rgb="00F0F0F0"/>
      <rgbColor rgb="00C09090"/>
      <rgbColor rgb="00B8D8B8"/>
      <rgbColor rgb="006C6CA8"/>
      <rgbColor rgb="00D8D8B8"/>
      <rgbColor rgb="00D8B8B8"/>
      <rgbColor rgb="00B8D8D8"/>
      <rgbColor rgb="00A86C6C"/>
      <rgbColor rgb="006CA86C"/>
      <rgbColor rgb="00000090"/>
      <rgbColor rgb="00A8A86C"/>
      <rgbColor rgb="00C090C0"/>
      <rgbColor rgb="006CA8A8"/>
      <rgbColor rgb="00D8D8D8"/>
      <rgbColor rgb="00A8A8A8"/>
      <rgbColor rgb="00E00000"/>
      <rgbColor rgb="00E09400"/>
      <rgbColor rgb="00E0E000"/>
      <rgbColor rgb="0000E000"/>
      <rgbColor rgb="0000E0E0"/>
      <rgbColor rgb="000000E0"/>
      <rgbColor rgb="00E000E0"/>
      <rgbColor rgb="00FFFFFF"/>
      <rgbColor rgb="00800000"/>
      <rgbColor rgb="00805400"/>
      <rgbColor rgb="00808000"/>
      <rgbColor rgb="00008000"/>
      <rgbColor rgb="00008080"/>
      <rgbColor rgb="00000080"/>
      <rgbColor rgb="00800080"/>
      <rgbColor rgb="00000000"/>
      <rgbColor rgb="00B8B8D8"/>
      <rgbColor rgb="00E4F0F0"/>
      <rgbColor rgb="00E4F0E4"/>
      <rgbColor rgb="00F0F0E4"/>
      <rgbColor rgb="00E4E4F0"/>
      <rgbColor rgb="00F0E4E4"/>
      <rgbColor rgb="00F0E4F0"/>
      <rgbColor rgb="00F4E8DC"/>
      <rgbColor rgb="009090C0"/>
      <rgbColor rgb="0090C0C0"/>
      <rgbColor rgb="00C0C090"/>
      <rgbColor rgb="00ECCCAC"/>
      <rgbColor rgb="00E8B484"/>
      <rgbColor rgb="00E49C60"/>
      <rgbColor rgb="00A86CA8"/>
      <rgbColor rgb="00C0C0C0"/>
      <rgbColor rgb="00009090"/>
      <rgbColor rgb="0090C090"/>
      <rgbColor rgb="00009000"/>
      <rgbColor rgb="00909000"/>
      <rgbColor rgb="00E08400"/>
      <rgbColor rgb="00D8B8D8"/>
      <rgbColor rgb="00900090"/>
      <rgbColor rgb="0090909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9</xdr:col>
      <xdr:colOff>28575</xdr:colOff>
      <xdr:row>2</xdr:row>
      <xdr:rowOff>114300</xdr:rowOff>
    </xdr:to>
    <xdr:pic>
      <xdr:nvPicPr>
        <xdr:cNvPr id="1" name="Picture 1"/>
        <xdr:cNvPicPr preferRelativeResize="1">
          <a:picLocks noChangeAspect="1"/>
        </xdr:cNvPicPr>
      </xdr:nvPicPr>
      <xdr:blipFill>
        <a:blip r:embed="rId1"/>
        <a:stretch>
          <a:fillRect/>
        </a:stretch>
      </xdr:blipFill>
      <xdr:spPr>
        <a:xfrm>
          <a:off x="9525" y="0"/>
          <a:ext cx="6915150" cy="438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11</xdr:col>
      <xdr:colOff>28575</xdr:colOff>
      <xdr:row>2</xdr:row>
      <xdr:rowOff>114300</xdr:rowOff>
    </xdr:to>
    <xdr:pic>
      <xdr:nvPicPr>
        <xdr:cNvPr id="1" name="Picture 1"/>
        <xdr:cNvPicPr preferRelativeResize="1">
          <a:picLocks noChangeAspect="1"/>
        </xdr:cNvPicPr>
      </xdr:nvPicPr>
      <xdr:blipFill>
        <a:blip r:embed="rId1"/>
        <a:stretch>
          <a:fillRect/>
        </a:stretch>
      </xdr:blipFill>
      <xdr:spPr>
        <a:xfrm>
          <a:off x="9525" y="0"/>
          <a:ext cx="7029450"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4:I46"/>
  <sheetViews>
    <sheetView tabSelected="1" zoomScale="125" zoomScaleNormal="125" zoomScalePageLayoutView="0" workbookViewId="0" topLeftCell="A1">
      <selection activeCell="J1" sqref="J1"/>
    </sheetView>
  </sheetViews>
  <sheetFormatPr defaultColWidth="9.140625" defaultRowHeight="12.75"/>
  <cols>
    <col min="1" max="1" width="3.00390625" style="1" customWidth="1"/>
    <col min="2" max="3" width="4.8515625" style="1" customWidth="1"/>
    <col min="4" max="8" width="16.7109375" style="1" customWidth="1"/>
    <col min="9" max="9" width="7.140625" style="1" customWidth="1"/>
    <col min="10" max="16384" width="9.140625" style="1" customWidth="1"/>
  </cols>
  <sheetData>
    <row r="1" ht="12.75"/>
    <row r="2" ht="12.75"/>
    <row r="3" ht="12.75"/>
    <row r="4" spans="2:9" ht="12.75">
      <c r="B4" s="88"/>
      <c r="C4" s="14"/>
      <c r="D4" s="14"/>
      <c r="E4" s="14"/>
      <c r="F4" s="14"/>
      <c r="I4" s="10" t="s">
        <v>80</v>
      </c>
    </row>
    <row r="5" ht="12.75">
      <c r="I5" s="15" t="s">
        <v>5</v>
      </c>
    </row>
    <row r="6" spans="7:9" ht="12.75" customHeight="1">
      <c r="G6" s="4"/>
      <c r="I6" s="89" t="s">
        <v>162</v>
      </c>
    </row>
    <row r="7" spans="1:9" s="6" customFormat="1" ht="12.75" customHeight="1">
      <c r="A7" s="118" t="s">
        <v>73</v>
      </c>
      <c r="B7" s="123" t="s">
        <v>36</v>
      </c>
      <c r="C7" s="123"/>
      <c r="D7" s="123"/>
      <c r="E7" s="123"/>
      <c r="F7" s="123"/>
      <c r="G7" s="123"/>
      <c r="H7" s="123"/>
      <c r="I7" s="123"/>
    </row>
    <row r="8" ht="12.75">
      <c r="A8" s="118"/>
    </row>
    <row r="9" spans="1:9" ht="46.5" customHeight="1">
      <c r="A9" s="118"/>
      <c r="B9" s="119" t="s">
        <v>69</v>
      </c>
      <c r="C9" s="119"/>
      <c r="D9" s="119"/>
      <c r="E9" s="119"/>
      <c r="F9" s="119"/>
      <c r="G9" s="119"/>
      <c r="H9" s="119"/>
      <c r="I9" s="119"/>
    </row>
    <row r="10" spans="1:9" ht="31.5" customHeight="1">
      <c r="A10" s="118"/>
      <c r="B10" s="119" t="s">
        <v>94</v>
      </c>
      <c r="C10" s="119"/>
      <c r="D10" s="119"/>
      <c r="E10" s="119"/>
      <c r="F10" s="119"/>
      <c r="G10" s="119"/>
      <c r="H10" s="119"/>
      <c r="I10" s="119"/>
    </row>
    <row r="11" spans="1:8" ht="12.75">
      <c r="A11" s="118"/>
      <c r="B11" s="59"/>
      <c r="C11" s="59"/>
      <c r="D11" s="59"/>
      <c r="E11" s="59"/>
      <c r="F11" s="59"/>
      <c r="G11" s="6"/>
      <c r="H11" s="6"/>
    </row>
    <row r="12" spans="1:9" s="6" customFormat="1" ht="12.75" customHeight="1">
      <c r="A12" s="118" t="s">
        <v>37</v>
      </c>
      <c r="B12" s="123" t="s">
        <v>38</v>
      </c>
      <c r="C12" s="123"/>
      <c r="D12" s="123"/>
      <c r="E12" s="123"/>
      <c r="F12" s="123"/>
      <c r="G12" s="123"/>
      <c r="H12" s="123"/>
      <c r="I12" s="123"/>
    </row>
    <row r="13" ht="12.75">
      <c r="A13" s="118"/>
    </row>
    <row r="14" spans="1:9" ht="12.75">
      <c r="A14" s="118"/>
      <c r="B14" s="114" t="s">
        <v>78</v>
      </c>
      <c r="C14" s="114"/>
      <c r="D14" s="114"/>
      <c r="E14" s="114"/>
      <c r="F14" s="114"/>
      <c r="G14" s="114"/>
      <c r="H14" s="114"/>
      <c r="I14" s="114"/>
    </row>
    <row r="15" spans="1:9" ht="12.75">
      <c r="A15" s="118"/>
      <c r="B15" s="84"/>
      <c r="C15" s="84"/>
      <c r="D15" s="84"/>
      <c r="E15" s="84"/>
      <c r="F15" s="84"/>
      <c r="G15" s="84"/>
      <c r="H15" s="84"/>
      <c r="I15" s="84"/>
    </row>
    <row r="16" spans="1:9" ht="15.75">
      <c r="A16" s="118"/>
      <c r="B16" s="115" t="s">
        <v>64</v>
      </c>
      <c r="C16" s="115"/>
      <c r="D16" s="115"/>
      <c r="E16" s="115"/>
      <c r="F16" s="115"/>
      <c r="G16" s="115"/>
      <c r="H16" s="115"/>
      <c r="I16" s="115"/>
    </row>
    <row r="17" spans="1:8" ht="24" customHeight="1">
      <c r="A17" s="118"/>
      <c r="C17" s="74" t="s">
        <v>59</v>
      </c>
      <c r="D17" s="60" t="s">
        <v>70</v>
      </c>
      <c r="E17" s="59"/>
      <c r="F17" s="59"/>
      <c r="H17" s="64"/>
    </row>
    <row r="18" spans="1:8" ht="24" customHeight="1">
      <c r="A18" s="118"/>
      <c r="C18" s="73" t="s">
        <v>60</v>
      </c>
      <c r="D18" s="60" t="s">
        <v>96</v>
      </c>
      <c r="E18" s="59"/>
      <c r="F18" s="59"/>
      <c r="H18" s="64"/>
    </row>
    <row r="19" spans="1:8" ht="24" customHeight="1">
      <c r="A19" s="118"/>
      <c r="C19" s="73" t="s">
        <v>61</v>
      </c>
      <c r="D19" s="60" t="s">
        <v>97</v>
      </c>
      <c r="E19" s="59"/>
      <c r="F19" s="59"/>
      <c r="H19" s="64"/>
    </row>
    <row r="20" spans="1:8" ht="24" customHeight="1">
      <c r="A20" s="118"/>
      <c r="C20" s="73" t="s">
        <v>62</v>
      </c>
      <c r="D20" s="60" t="s">
        <v>95</v>
      </c>
      <c r="E20" s="59"/>
      <c r="F20" s="59"/>
      <c r="H20" s="64"/>
    </row>
    <row r="21" spans="1:8" ht="24" customHeight="1">
      <c r="A21" s="118"/>
      <c r="B21" s="60"/>
      <c r="C21" s="73" t="s">
        <v>63</v>
      </c>
      <c r="D21" s="60" t="s">
        <v>136</v>
      </c>
      <c r="E21" s="59"/>
      <c r="F21" s="59"/>
      <c r="H21" s="64"/>
    </row>
    <row r="22" spans="1:8" ht="24" customHeight="1">
      <c r="A22" s="118"/>
      <c r="B22" s="60"/>
      <c r="C22" s="73" t="s">
        <v>74</v>
      </c>
      <c r="D22" s="60" t="s">
        <v>137</v>
      </c>
      <c r="E22" s="59"/>
      <c r="F22" s="59"/>
      <c r="H22" s="64"/>
    </row>
    <row r="23" spans="1:8" ht="24" customHeight="1">
      <c r="A23" s="118"/>
      <c r="C23" s="73" t="s">
        <v>75</v>
      </c>
      <c r="D23" s="60" t="s">
        <v>121</v>
      </c>
      <c r="E23" s="59"/>
      <c r="F23" s="59"/>
      <c r="H23" s="64"/>
    </row>
    <row r="24" spans="1:8" ht="12.75">
      <c r="A24" s="118"/>
      <c r="B24" s="60"/>
      <c r="C24" s="59"/>
      <c r="E24" s="59"/>
      <c r="F24" s="59"/>
      <c r="H24" s="64"/>
    </row>
    <row r="25" spans="1:8" ht="12.75">
      <c r="A25" s="118"/>
      <c r="B25" s="59"/>
      <c r="C25" s="72"/>
      <c r="D25" s="72"/>
      <c r="E25" s="121" t="s">
        <v>43</v>
      </c>
      <c r="F25" s="121"/>
      <c r="G25" s="121"/>
      <c r="H25" s="121"/>
    </row>
    <row r="26" spans="1:9" ht="12.75">
      <c r="A26" s="118"/>
      <c r="B26" s="59"/>
      <c r="C26" s="72"/>
      <c r="D26" s="72"/>
      <c r="E26" s="75" t="s">
        <v>44</v>
      </c>
      <c r="F26" s="75" t="s">
        <v>45</v>
      </c>
      <c r="G26" s="75" t="s">
        <v>46</v>
      </c>
      <c r="H26" s="76" t="s">
        <v>47</v>
      </c>
      <c r="I26" s="78"/>
    </row>
    <row r="27" spans="1:9" ht="12.75">
      <c r="A27" s="118"/>
      <c r="B27" s="59"/>
      <c r="C27" s="66" t="s">
        <v>48</v>
      </c>
      <c r="D27" s="66" t="s">
        <v>91</v>
      </c>
      <c r="E27" s="67" t="s">
        <v>49</v>
      </c>
      <c r="F27" s="67" t="s">
        <v>49</v>
      </c>
      <c r="G27" s="67" t="s">
        <v>49</v>
      </c>
      <c r="H27" s="77" t="s">
        <v>49</v>
      </c>
      <c r="I27" s="78"/>
    </row>
    <row r="28" spans="1:8" ht="5.25" customHeight="1">
      <c r="A28" s="118"/>
      <c r="B28" s="59"/>
      <c r="C28" s="70"/>
      <c r="D28" s="71"/>
      <c r="E28" s="71"/>
      <c r="F28" s="71"/>
      <c r="G28" s="71"/>
      <c r="H28" s="79"/>
    </row>
    <row r="29" spans="1:8" ht="12.75">
      <c r="A29" s="118"/>
      <c r="B29" s="59"/>
      <c r="C29" s="68">
        <v>2011</v>
      </c>
      <c r="D29" s="68" t="s">
        <v>50</v>
      </c>
      <c r="E29" s="68" t="s">
        <v>56</v>
      </c>
      <c r="F29" s="68" t="s">
        <v>57</v>
      </c>
      <c r="G29" s="68" t="s">
        <v>58</v>
      </c>
      <c r="H29" s="68" t="s">
        <v>76</v>
      </c>
    </row>
    <row r="30" spans="1:8" ht="12.75">
      <c r="A30" s="118"/>
      <c r="B30" s="59"/>
      <c r="C30" s="69">
        <v>2012</v>
      </c>
      <c r="D30" s="69" t="s">
        <v>51</v>
      </c>
      <c r="E30" s="69" t="s">
        <v>50</v>
      </c>
      <c r="F30" s="69" t="s">
        <v>56</v>
      </c>
      <c r="G30" s="81" t="s">
        <v>57</v>
      </c>
      <c r="H30" s="69" t="s">
        <v>58</v>
      </c>
    </row>
    <row r="31" spans="1:8" ht="12.75">
      <c r="A31" s="118"/>
      <c r="B31" s="59"/>
      <c r="C31" s="68">
        <v>2013</v>
      </c>
      <c r="D31" s="68" t="s">
        <v>52</v>
      </c>
      <c r="E31" s="68" t="s">
        <v>51</v>
      </c>
      <c r="F31" s="68" t="s">
        <v>50</v>
      </c>
      <c r="G31" s="68" t="s">
        <v>56</v>
      </c>
      <c r="H31" s="68" t="s">
        <v>57</v>
      </c>
    </row>
    <row r="32" spans="1:8" ht="12.75">
      <c r="A32" s="118"/>
      <c r="B32" s="59"/>
      <c r="C32" s="69">
        <v>2014</v>
      </c>
      <c r="D32" s="69" t="s">
        <v>53</v>
      </c>
      <c r="E32" s="69" t="s">
        <v>52</v>
      </c>
      <c r="F32" s="69" t="s">
        <v>51</v>
      </c>
      <c r="G32" s="69" t="s">
        <v>50</v>
      </c>
      <c r="H32" s="69" t="s">
        <v>56</v>
      </c>
    </row>
    <row r="33" spans="1:8" ht="12.75">
      <c r="A33" s="118"/>
      <c r="B33" s="59"/>
      <c r="C33" s="68">
        <v>2015</v>
      </c>
      <c r="D33" s="68" t="s">
        <v>54</v>
      </c>
      <c r="E33" s="68" t="s">
        <v>53</v>
      </c>
      <c r="F33" s="68" t="s">
        <v>52</v>
      </c>
      <c r="G33" s="68" t="s">
        <v>51</v>
      </c>
      <c r="H33" s="68" t="s">
        <v>50</v>
      </c>
    </row>
    <row r="34" spans="1:8" ht="12.75">
      <c r="A34" s="118"/>
      <c r="B34" s="59"/>
      <c r="C34" s="69">
        <v>2016</v>
      </c>
      <c r="D34" s="69" t="s">
        <v>55</v>
      </c>
      <c r="E34" s="69" t="s">
        <v>54</v>
      </c>
      <c r="F34" s="69" t="s">
        <v>53</v>
      </c>
      <c r="G34" s="69" t="s">
        <v>52</v>
      </c>
      <c r="H34" s="69" t="s">
        <v>51</v>
      </c>
    </row>
    <row r="35" spans="1:8" ht="12.75">
      <c r="A35" s="118"/>
      <c r="B35" s="59"/>
      <c r="C35" s="68">
        <v>2017</v>
      </c>
      <c r="D35" s="80" t="s">
        <v>65</v>
      </c>
      <c r="E35" s="68" t="s">
        <v>55</v>
      </c>
      <c r="F35" s="68" t="s">
        <v>54</v>
      </c>
      <c r="G35" s="68" t="s">
        <v>53</v>
      </c>
      <c r="H35" s="68" t="s">
        <v>52</v>
      </c>
    </row>
    <row r="36" spans="1:8" ht="12.75">
      <c r="A36" s="118"/>
      <c r="B36" s="59"/>
      <c r="C36" s="69">
        <v>2018</v>
      </c>
      <c r="D36" s="81" t="s">
        <v>66</v>
      </c>
      <c r="E36" s="69" t="s">
        <v>65</v>
      </c>
      <c r="F36" s="69" t="s">
        <v>55</v>
      </c>
      <c r="G36" s="69" t="s">
        <v>54</v>
      </c>
      <c r="H36" s="69" t="s">
        <v>53</v>
      </c>
    </row>
    <row r="37" spans="1:8" ht="12.75">
      <c r="A37" s="118"/>
      <c r="B37" s="59"/>
      <c r="C37" s="68">
        <v>2019</v>
      </c>
      <c r="D37" s="80" t="s">
        <v>67</v>
      </c>
      <c r="E37" s="68" t="s">
        <v>66</v>
      </c>
      <c r="F37" s="68" t="s">
        <v>65</v>
      </c>
      <c r="G37" s="68" t="s">
        <v>55</v>
      </c>
      <c r="H37" s="68" t="s">
        <v>54</v>
      </c>
    </row>
    <row r="38" spans="1:8" ht="14.25" customHeight="1">
      <c r="A38" s="118"/>
      <c r="B38" s="60"/>
      <c r="C38" s="87" t="s">
        <v>71</v>
      </c>
      <c r="D38" s="59"/>
      <c r="E38" s="59"/>
      <c r="F38" s="59"/>
      <c r="H38" s="64"/>
    </row>
    <row r="39" spans="1:8" ht="12.75">
      <c r="A39" s="118"/>
      <c r="B39" s="60"/>
      <c r="C39" s="59"/>
      <c r="D39" s="59"/>
      <c r="E39" s="59"/>
      <c r="F39" s="59"/>
      <c r="H39" s="64"/>
    </row>
    <row r="40" spans="1:9" ht="12.75">
      <c r="A40" s="118" t="s">
        <v>77</v>
      </c>
      <c r="B40" s="123" t="s">
        <v>72</v>
      </c>
      <c r="C40" s="123"/>
      <c r="D40" s="123"/>
      <c r="E40" s="123"/>
      <c r="F40" s="123"/>
      <c r="G40" s="123"/>
      <c r="H40" s="123"/>
      <c r="I40" s="123"/>
    </row>
    <row r="41" spans="1:7" ht="12.75">
      <c r="A41" s="118"/>
      <c r="G41" s="61"/>
    </row>
    <row r="42" spans="1:8" ht="12.75">
      <c r="A42" s="120"/>
      <c r="B42" s="62" t="s">
        <v>39</v>
      </c>
      <c r="C42" s="82" t="s">
        <v>40</v>
      </c>
      <c r="E42" s="82" t="s">
        <v>68</v>
      </c>
      <c r="H42" s="62"/>
    </row>
    <row r="43" spans="1:8" ht="12.75">
      <c r="A43" s="120"/>
      <c r="B43" s="59" t="s">
        <v>41</v>
      </c>
      <c r="C43" s="63" t="s">
        <v>42</v>
      </c>
      <c r="E43" s="63" t="s">
        <v>98</v>
      </c>
      <c r="H43" s="63"/>
    </row>
    <row r="44" spans="1:8" ht="12.75">
      <c r="A44" s="120"/>
      <c r="B44" s="59"/>
      <c r="C44" s="59"/>
      <c r="D44" s="59"/>
      <c r="E44" s="59"/>
      <c r="F44" s="59"/>
      <c r="G44" s="63"/>
      <c r="H44" s="65"/>
    </row>
    <row r="45" spans="1:9" ht="12.75">
      <c r="A45" s="120"/>
      <c r="B45" s="122"/>
      <c r="C45" s="122"/>
      <c r="D45" s="122"/>
      <c r="E45" s="122"/>
      <c r="F45" s="122"/>
      <c r="G45" s="122"/>
      <c r="H45" s="122"/>
      <c r="I45" s="122"/>
    </row>
    <row r="46" spans="1:9" ht="14.25" customHeight="1">
      <c r="A46" s="117" t="s">
        <v>79</v>
      </c>
      <c r="B46" s="117"/>
      <c r="C46" s="117"/>
      <c r="D46" s="117"/>
      <c r="E46" s="117"/>
      <c r="F46" s="117"/>
      <c r="G46" s="117"/>
      <c r="H46" s="117"/>
      <c r="I46" s="117"/>
    </row>
  </sheetData>
  <sheetProtection password="DE3B" sheet="1" selectLockedCells="1"/>
  <mergeCells count="13">
    <mergeCell ref="B14:I14"/>
    <mergeCell ref="B16:I16"/>
    <mergeCell ref="B10:I10"/>
    <mergeCell ref="A46:I46"/>
    <mergeCell ref="A7:A11"/>
    <mergeCell ref="B9:I9"/>
    <mergeCell ref="A40:A45"/>
    <mergeCell ref="A12:A39"/>
    <mergeCell ref="E25:H25"/>
    <mergeCell ref="B45:I45"/>
    <mergeCell ref="B40:I40"/>
    <mergeCell ref="B12:I12"/>
    <mergeCell ref="B7:I7"/>
  </mergeCells>
  <printOptions horizontalCentered="1"/>
  <pageMargins left="0" right="0" top="0.5" bottom="0.75" header="0" footer="0.25"/>
  <pageSetup horizontalDpi="600" verticalDpi="600" orientation="portrait" r:id="rId4"/>
  <headerFooter alignWithMargins="0">
    <oddFooter>&amp;R&amp;7Page &amp;P of &amp;N
&amp;A
&amp;F</oddFooter>
  </headerFooter>
  <drawing r:id="rId3"/>
  <legacyDrawing r:id="rId2"/>
</worksheet>
</file>

<file path=xl/worksheets/sheet2.xml><?xml version="1.0" encoding="utf-8"?>
<worksheet xmlns="http://schemas.openxmlformats.org/spreadsheetml/2006/main" xmlns:r="http://schemas.openxmlformats.org/officeDocument/2006/relationships">
  <sheetPr>
    <tabColor rgb="FF09F530"/>
  </sheetPr>
  <dimension ref="A4:N146"/>
  <sheetViews>
    <sheetView zoomScale="125" zoomScaleNormal="125" workbookViewId="0" topLeftCell="A1">
      <selection activeCell="E9" sqref="E9:K9"/>
    </sheetView>
  </sheetViews>
  <sheetFormatPr defaultColWidth="9.140625" defaultRowHeight="12.75"/>
  <cols>
    <col min="1" max="2" width="3.00390625" style="1" customWidth="1"/>
    <col min="3" max="3" width="44.421875" style="1" customWidth="1"/>
    <col min="4" max="4" width="1.7109375" style="1" customWidth="1"/>
    <col min="5" max="5" width="10.57421875" style="1" customWidth="1"/>
    <col min="6" max="6" width="3.57421875" style="2" customWidth="1"/>
    <col min="7" max="7" width="10.57421875" style="2" customWidth="1"/>
    <col min="8" max="8" width="3.57421875" style="2" customWidth="1"/>
    <col min="9" max="9" width="10.57421875" style="2" customWidth="1"/>
    <col min="10" max="10" width="3.57421875" style="2" customWidth="1"/>
    <col min="11" max="11" width="10.57421875" style="1" customWidth="1"/>
    <col min="12" max="16384" width="9.140625" style="1" customWidth="1"/>
  </cols>
  <sheetData>
    <row r="1" ht="12.75"/>
    <row r="2" ht="12.75"/>
    <row r="3" ht="12.75"/>
    <row r="4" spans="2:11" ht="12.75">
      <c r="B4" s="88"/>
      <c r="K4" s="10" t="s">
        <v>92</v>
      </c>
    </row>
    <row r="5" ht="12.75">
      <c r="K5" s="15" t="s">
        <v>5</v>
      </c>
    </row>
    <row r="6" spans="3:11" ht="12.75" customHeight="1">
      <c r="C6" s="4"/>
      <c r="K6" s="102" t="str">
        <f>Instructions!I6</f>
        <v>Version 4.0</v>
      </c>
    </row>
    <row r="7" spans="1:11" ht="12.75" customHeight="1">
      <c r="A7" s="118" t="s">
        <v>164</v>
      </c>
      <c r="B7" s="122" t="s">
        <v>163</v>
      </c>
      <c r="C7" s="122"/>
      <c r="D7" s="122"/>
      <c r="E7" s="122"/>
      <c r="F7" s="122"/>
      <c r="G7" s="122"/>
      <c r="H7" s="122"/>
      <c r="I7" s="122"/>
      <c r="J7" s="122"/>
      <c r="K7" s="122"/>
    </row>
    <row r="8" spans="1:11" ht="12.75">
      <c r="A8" s="118"/>
      <c r="C8" s="5"/>
      <c r="D8" s="5"/>
      <c r="E8" s="95"/>
      <c r="F8" s="95"/>
      <c r="G8" s="95"/>
      <c r="H8" s="6"/>
      <c r="I8" s="95"/>
      <c r="J8" s="95"/>
      <c r="K8" s="95"/>
    </row>
    <row r="9" spans="1:11" ht="9.75" customHeight="1">
      <c r="A9" s="118"/>
      <c r="C9" s="96" t="s">
        <v>161</v>
      </c>
      <c r="E9" s="150" t="s">
        <v>168</v>
      </c>
      <c r="F9" s="150"/>
      <c r="G9" s="150"/>
      <c r="H9" s="150"/>
      <c r="I9" s="150"/>
      <c r="J9" s="150"/>
      <c r="K9" s="150"/>
    </row>
    <row r="10" spans="1:11" ht="9.75" customHeight="1">
      <c r="A10" s="118"/>
      <c r="C10" s="96" t="s">
        <v>158</v>
      </c>
      <c r="E10" s="151" t="s">
        <v>167</v>
      </c>
      <c r="F10" s="151"/>
      <c r="G10" s="151"/>
      <c r="H10" s="151"/>
      <c r="I10" s="151"/>
      <c r="J10" s="151"/>
      <c r="K10" s="151"/>
    </row>
    <row r="11" spans="1:11" ht="9.75" customHeight="1">
      <c r="A11" s="118"/>
      <c r="C11" s="96" t="s">
        <v>165</v>
      </c>
      <c r="E11" s="150" t="s">
        <v>169</v>
      </c>
      <c r="F11" s="150"/>
      <c r="G11" s="150"/>
      <c r="H11" s="150"/>
      <c r="I11" s="150"/>
      <c r="J11" s="150"/>
      <c r="K11" s="150"/>
    </row>
    <row r="12" spans="1:11" ht="9.75" customHeight="1">
      <c r="A12" s="118"/>
      <c r="C12" s="96" t="s">
        <v>160</v>
      </c>
      <c r="E12" s="150" t="s">
        <v>166</v>
      </c>
      <c r="F12" s="150"/>
      <c r="G12" s="150"/>
      <c r="H12" s="150"/>
      <c r="I12" s="150"/>
      <c r="J12" s="150"/>
      <c r="K12" s="150"/>
    </row>
    <row r="13" spans="1:11" ht="9.75" customHeight="1">
      <c r="A13" s="118"/>
      <c r="C13" s="96" t="s">
        <v>159</v>
      </c>
      <c r="E13" s="150" t="s">
        <v>170</v>
      </c>
      <c r="F13" s="150"/>
      <c r="G13" s="150"/>
      <c r="H13" s="150"/>
      <c r="I13" s="150"/>
      <c r="J13" s="150"/>
      <c r="K13" s="150"/>
    </row>
    <row r="14" spans="1:11" ht="12.75" customHeight="1">
      <c r="A14" s="118"/>
      <c r="C14" s="4"/>
      <c r="K14" s="3"/>
    </row>
    <row r="15" spans="1:11" ht="12.75" customHeight="1">
      <c r="A15" s="118" t="s">
        <v>7</v>
      </c>
      <c r="B15" s="122" t="s">
        <v>4</v>
      </c>
      <c r="C15" s="122"/>
      <c r="D15" s="122"/>
      <c r="E15" s="122"/>
      <c r="F15" s="122"/>
      <c r="G15" s="122"/>
      <c r="H15" s="122"/>
      <c r="I15" s="122"/>
      <c r="J15" s="122"/>
      <c r="K15" s="122"/>
    </row>
    <row r="16" spans="1:11" ht="12.75" customHeight="1" thickBot="1">
      <c r="A16" s="118"/>
      <c r="C16" s="5"/>
      <c r="D16" s="5"/>
      <c r="E16" s="149"/>
      <c r="F16" s="149"/>
      <c r="G16" s="149"/>
      <c r="H16" s="6"/>
      <c r="I16" s="149"/>
      <c r="J16" s="149"/>
      <c r="K16" s="149"/>
    </row>
    <row r="17" spans="1:11" ht="24" customHeight="1" thickBot="1">
      <c r="A17" s="118"/>
      <c r="B17" s="131" t="s">
        <v>172</v>
      </c>
      <c r="C17" s="55" t="s">
        <v>31</v>
      </c>
      <c r="D17" s="5"/>
      <c r="E17" s="90"/>
      <c r="F17" s="16" t="s">
        <v>0</v>
      </c>
      <c r="G17" s="90"/>
      <c r="H17" s="53"/>
      <c r="I17" s="11"/>
      <c r="J17" s="11"/>
      <c r="K17" s="11"/>
    </row>
    <row r="18" spans="1:11" ht="12.75" customHeight="1" thickBot="1">
      <c r="A18" s="118"/>
      <c r="B18" s="132"/>
      <c r="C18" s="56"/>
      <c r="D18" s="5"/>
      <c r="E18" s="52"/>
      <c r="F18" s="9"/>
      <c r="G18" s="45"/>
      <c r="H18" s="54"/>
      <c r="I18" s="11"/>
      <c r="J18" s="11"/>
      <c r="K18" s="11"/>
    </row>
    <row r="19" spans="1:11" ht="24" customHeight="1" thickBot="1">
      <c r="A19" s="118"/>
      <c r="B19" s="132"/>
      <c r="C19" s="55" t="s">
        <v>35</v>
      </c>
      <c r="D19" s="5"/>
      <c r="E19" s="90"/>
      <c r="F19" s="16"/>
      <c r="G19" s="47"/>
      <c r="H19" s="53"/>
      <c r="I19" s="11"/>
      <c r="J19" s="11"/>
      <c r="K19" s="11"/>
    </row>
    <row r="20" spans="1:11" ht="12" customHeight="1">
      <c r="A20" s="118"/>
      <c r="C20" s="91"/>
      <c r="D20" s="5"/>
      <c r="E20" s="19"/>
      <c r="F20" s="20"/>
      <c r="G20" s="147"/>
      <c r="H20" s="147"/>
      <c r="I20" s="147"/>
      <c r="J20" s="147"/>
      <c r="K20" s="147"/>
    </row>
    <row r="21" spans="1:11" ht="12" customHeight="1" thickBot="1">
      <c r="A21" s="118"/>
      <c r="C21" s="91" t="s">
        <v>99</v>
      </c>
      <c r="D21" s="5"/>
      <c r="E21" s="12"/>
      <c r="F21" s="9"/>
      <c r="G21" s="143" t="s">
        <v>87</v>
      </c>
      <c r="H21" s="143"/>
      <c r="I21" s="143"/>
      <c r="J21" s="143"/>
      <c r="K21" s="143"/>
    </row>
    <row r="22" spans="1:11" s="46" customFormat="1" ht="7.5" customHeight="1">
      <c r="A22" s="118"/>
      <c r="B22" s="163" t="s">
        <v>171</v>
      </c>
      <c r="C22" s="126" t="s">
        <v>104</v>
      </c>
      <c r="D22" s="44"/>
      <c r="E22" s="134"/>
      <c r="F22" s="44"/>
      <c r="G22" s="137" t="s">
        <v>100</v>
      </c>
      <c r="H22" s="138"/>
      <c r="I22" s="138"/>
      <c r="J22" s="138"/>
      <c r="K22" s="139"/>
    </row>
    <row r="23" spans="1:11" s="46" customFormat="1" ht="7.5" customHeight="1">
      <c r="A23" s="118"/>
      <c r="B23" s="163"/>
      <c r="C23" s="126"/>
      <c r="D23" s="44"/>
      <c r="E23" s="135"/>
      <c r="F23" s="44"/>
      <c r="G23" s="144" t="s">
        <v>81</v>
      </c>
      <c r="H23" s="145"/>
      <c r="I23" s="145"/>
      <c r="J23" s="145"/>
      <c r="K23" s="146"/>
    </row>
    <row r="24" spans="1:11" s="46" customFormat="1" ht="7.5" customHeight="1" thickBot="1">
      <c r="A24" s="118"/>
      <c r="B24" s="163"/>
      <c r="C24" s="133"/>
      <c r="D24" s="44"/>
      <c r="E24" s="136"/>
      <c r="F24" s="44"/>
      <c r="G24" s="140" t="s">
        <v>110</v>
      </c>
      <c r="H24" s="141"/>
      <c r="I24" s="141"/>
      <c r="J24" s="141"/>
      <c r="K24" s="142"/>
    </row>
    <row r="25" spans="1:11" s="46" customFormat="1" ht="7.5" customHeight="1">
      <c r="A25" s="118"/>
      <c r="B25" s="163"/>
      <c r="C25" s="153" t="s">
        <v>175</v>
      </c>
      <c r="D25" s="44"/>
      <c r="E25" s="17"/>
      <c r="F25" s="44"/>
      <c r="G25" s="152"/>
      <c r="H25" s="152"/>
      <c r="I25" s="152"/>
      <c r="J25" s="152"/>
      <c r="K25" s="152"/>
    </row>
    <row r="26" spans="1:11" s="46" customFormat="1" ht="7.5" customHeight="1">
      <c r="A26" s="118"/>
      <c r="B26" s="163"/>
      <c r="C26" s="153"/>
      <c r="D26" s="44"/>
      <c r="E26" s="17"/>
      <c r="F26" s="44"/>
      <c r="G26" s="124" t="s">
        <v>173</v>
      </c>
      <c r="H26" s="124"/>
      <c r="I26" s="124"/>
      <c r="J26" s="124"/>
      <c r="K26" s="124"/>
    </row>
    <row r="27" spans="1:11" s="46" customFormat="1" ht="19.5" customHeight="1" thickBot="1">
      <c r="A27" s="118"/>
      <c r="B27" s="163"/>
      <c r="C27" s="153"/>
      <c r="D27" s="44"/>
      <c r="E27" s="103" t="s">
        <v>142</v>
      </c>
      <c r="F27" s="44"/>
      <c r="G27" s="103" t="s">
        <v>141</v>
      </c>
      <c r="H27" s="98"/>
      <c r="I27" s="103" t="s">
        <v>140</v>
      </c>
      <c r="J27" s="174" t="s">
        <v>178</v>
      </c>
      <c r="K27" s="174"/>
    </row>
    <row r="28" spans="1:11" s="46" customFormat="1" ht="7.5" customHeight="1">
      <c r="A28" s="118"/>
      <c r="B28" s="163"/>
      <c r="C28" s="126" t="s">
        <v>101</v>
      </c>
      <c r="D28" s="44"/>
      <c r="E28" s="127" t="str">
        <f>IF(ISERROR(G28/I28*365),"-",(G28/I28*365))</f>
        <v>-</v>
      </c>
      <c r="F28" s="44"/>
      <c r="G28" s="134"/>
      <c r="H28" s="97"/>
      <c r="I28" s="134"/>
      <c r="J28" s="158" t="s">
        <v>180</v>
      </c>
      <c r="K28" s="159"/>
    </row>
    <row r="29" spans="1:11" s="46" customFormat="1" ht="7.5" customHeight="1">
      <c r="A29" s="118"/>
      <c r="B29" s="163"/>
      <c r="C29" s="126"/>
      <c r="D29" s="44"/>
      <c r="E29" s="128"/>
      <c r="F29" s="44"/>
      <c r="G29" s="135"/>
      <c r="H29" s="97"/>
      <c r="I29" s="135"/>
      <c r="J29" s="155"/>
      <c r="K29" s="146"/>
    </row>
    <row r="30" spans="1:11" s="46" customFormat="1" ht="7.5" customHeight="1" thickBot="1">
      <c r="A30" s="118"/>
      <c r="B30" s="163"/>
      <c r="C30" s="126"/>
      <c r="D30" s="44"/>
      <c r="E30" s="129"/>
      <c r="F30" s="44"/>
      <c r="G30" s="136"/>
      <c r="H30" s="97"/>
      <c r="I30" s="136"/>
      <c r="J30" s="155"/>
      <c r="K30" s="146"/>
    </row>
    <row r="31" spans="1:11" s="46" customFormat="1" ht="7.5" customHeight="1">
      <c r="A31" s="118"/>
      <c r="B31" s="163"/>
      <c r="C31" s="126" t="s">
        <v>102</v>
      </c>
      <c r="D31" s="44"/>
      <c r="E31" s="127" t="str">
        <f>IF(ISERROR(G31/I31*365),"-",(G31/I31*365))</f>
        <v>-</v>
      </c>
      <c r="F31" s="44"/>
      <c r="G31" s="134"/>
      <c r="H31" s="97"/>
      <c r="I31" s="134"/>
      <c r="J31" s="155"/>
      <c r="K31" s="146"/>
    </row>
    <row r="32" spans="1:11" s="46" customFormat="1" ht="7.5" customHeight="1">
      <c r="A32" s="118"/>
      <c r="B32" s="163"/>
      <c r="C32" s="126"/>
      <c r="D32" s="44"/>
      <c r="E32" s="128"/>
      <c r="F32" s="44"/>
      <c r="G32" s="135"/>
      <c r="H32" s="97"/>
      <c r="I32" s="135"/>
      <c r="J32" s="154" t="s">
        <v>179</v>
      </c>
      <c r="K32" s="146"/>
    </row>
    <row r="33" spans="1:11" s="46" customFormat="1" ht="7.5" customHeight="1" thickBot="1">
      <c r="A33" s="118"/>
      <c r="B33" s="163"/>
      <c r="C33" s="126"/>
      <c r="D33" s="44"/>
      <c r="E33" s="129"/>
      <c r="F33" s="44"/>
      <c r="G33" s="136"/>
      <c r="H33" s="97"/>
      <c r="I33" s="136"/>
      <c r="J33" s="155"/>
      <c r="K33" s="146"/>
    </row>
    <row r="34" spans="1:11" s="46" customFormat="1" ht="7.5" customHeight="1">
      <c r="A34" s="118"/>
      <c r="B34" s="163"/>
      <c r="C34" s="126" t="s">
        <v>103</v>
      </c>
      <c r="D34" s="44"/>
      <c r="E34" s="127" t="str">
        <f>IF(ISERROR(G34/I34*365),"-",(G34/I34*365))</f>
        <v>-</v>
      </c>
      <c r="F34" s="44"/>
      <c r="G34" s="134"/>
      <c r="H34" s="97"/>
      <c r="I34" s="134"/>
      <c r="J34" s="155"/>
      <c r="K34" s="146"/>
    </row>
    <row r="35" spans="1:11" s="46" customFormat="1" ht="7.5" customHeight="1">
      <c r="A35" s="118"/>
      <c r="B35" s="163"/>
      <c r="C35" s="126"/>
      <c r="D35" s="44"/>
      <c r="E35" s="128"/>
      <c r="F35" s="44"/>
      <c r="G35" s="135"/>
      <c r="H35" s="97"/>
      <c r="I35" s="135"/>
      <c r="J35" s="155"/>
      <c r="K35" s="146"/>
    </row>
    <row r="36" spans="1:11" s="46" customFormat="1" ht="7.5" customHeight="1" thickBot="1">
      <c r="A36" s="118"/>
      <c r="B36" s="163"/>
      <c r="C36" s="130"/>
      <c r="D36" s="44"/>
      <c r="E36" s="129"/>
      <c r="F36" s="44"/>
      <c r="G36" s="136"/>
      <c r="H36" s="97"/>
      <c r="I36" s="136"/>
      <c r="J36" s="156"/>
      <c r="K36" s="157"/>
    </row>
    <row r="37" spans="1:11" s="46" customFormat="1" ht="7.5" customHeight="1">
      <c r="A37" s="118"/>
      <c r="B37" s="83"/>
      <c r="C37" s="63"/>
      <c r="D37" s="44"/>
      <c r="E37" s="17"/>
      <c r="F37" s="44"/>
      <c r="G37" s="152"/>
      <c r="H37" s="152"/>
      <c r="I37" s="152"/>
      <c r="J37" s="152"/>
      <c r="K37" s="152"/>
    </row>
    <row r="38" spans="1:11" ht="7.5" customHeight="1" thickBot="1">
      <c r="A38" s="118"/>
      <c r="C38" s="18"/>
      <c r="D38" s="7"/>
      <c r="E38" s="17"/>
      <c r="F38" s="7"/>
      <c r="G38" s="143" t="s">
        <v>90</v>
      </c>
      <c r="H38" s="143"/>
      <c r="I38" s="143"/>
      <c r="J38" s="143"/>
      <c r="K38" s="143"/>
    </row>
    <row r="39" spans="1:11" s="46" customFormat="1" ht="12" customHeight="1">
      <c r="A39" s="118"/>
      <c r="B39" s="163" t="s">
        <v>174</v>
      </c>
      <c r="C39" s="126" t="s">
        <v>93</v>
      </c>
      <c r="D39" s="44"/>
      <c r="E39" s="134"/>
      <c r="F39" s="44"/>
      <c r="G39" s="137" t="s">
        <v>84</v>
      </c>
      <c r="H39" s="164"/>
      <c r="I39" s="164"/>
      <c r="J39" s="164"/>
      <c r="K39" s="165"/>
    </row>
    <row r="40" spans="1:11" s="46" customFormat="1" ht="12" customHeight="1" thickBot="1">
      <c r="A40" s="118"/>
      <c r="B40" s="163"/>
      <c r="C40" s="126"/>
      <c r="D40" s="44"/>
      <c r="E40" s="175"/>
      <c r="F40" s="44"/>
      <c r="G40" s="140" t="s">
        <v>85</v>
      </c>
      <c r="H40" s="166"/>
      <c r="I40" s="166"/>
      <c r="J40" s="166"/>
      <c r="K40" s="157"/>
    </row>
    <row r="41" spans="1:11" s="46" customFormat="1" ht="7.5" customHeight="1">
      <c r="A41" s="118"/>
      <c r="B41" s="163"/>
      <c r="C41" s="85"/>
      <c r="D41" s="44"/>
      <c r="E41" s="17"/>
      <c r="F41" s="44"/>
      <c r="G41" s="86"/>
      <c r="H41" s="86"/>
      <c r="I41" s="86"/>
      <c r="J41" s="86"/>
      <c r="K41" s="86"/>
    </row>
    <row r="42" spans="1:11" s="46" customFormat="1" ht="7.5" customHeight="1" thickBot="1">
      <c r="A42" s="118"/>
      <c r="B42" s="163"/>
      <c r="C42" s="85"/>
      <c r="D42" s="44"/>
      <c r="E42" s="17"/>
      <c r="F42" s="44"/>
      <c r="G42" s="167" t="s">
        <v>89</v>
      </c>
      <c r="H42" s="167"/>
      <c r="I42" s="167"/>
      <c r="J42" s="167"/>
      <c r="K42" s="167"/>
    </row>
    <row r="43" spans="1:11" s="46" customFormat="1" ht="7.5" customHeight="1">
      <c r="A43" s="118"/>
      <c r="B43" s="163"/>
      <c r="C43" s="126" t="s">
        <v>28</v>
      </c>
      <c r="D43" s="44"/>
      <c r="E43" s="134"/>
      <c r="F43" s="44"/>
      <c r="G43" s="137" t="s">
        <v>82</v>
      </c>
      <c r="H43" s="164"/>
      <c r="I43" s="164"/>
      <c r="J43" s="164"/>
      <c r="K43" s="165"/>
    </row>
    <row r="44" spans="1:11" s="46" customFormat="1" ht="7.5" customHeight="1">
      <c r="A44" s="118"/>
      <c r="B44" s="163"/>
      <c r="C44" s="126"/>
      <c r="D44" s="44"/>
      <c r="E44" s="135"/>
      <c r="F44" s="44"/>
      <c r="G44" s="144" t="s">
        <v>83</v>
      </c>
      <c r="H44" s="145"/>
      <c r="I44" s="145"/>
      <c r="J44" s="145"/>
      <c r="K44" s="146"/>
    </row>
    <row r="45" spans="1:11" s="46" customFormat="1" ht="7.5" customHeight="1" thickBot="1">
      <c r="A45" s="118"/>
      <c r="B45" s="163"/>
      <c r="C45" s="126"/>
      <c r="D45" s="44"/>
      <c r="E45" s="176"/>
      <c r="F45" s="44"/>
      <c r="G45" s="140" t="s">
        <v>111</v>
      </c>
      <c r="H45" s="182"/>
      <c r="I45" s="182"/>
      <c r="J45" s="182"/>
      <c r="K45" s="183"/>
    </row>
    <row r="46" spans="1:11" s="46" customFormat="1" ht="7.5" customHeight="1">
      <c r="A46" s="118"/>
      <c r="B46" s="163"/>
      <c r="C46" s="85"/>
      <c r="D46" s="44"/>
      <c r="E46" s="17"/>
      <c r="F46" s="44"/>
      <c r="G46" s="125"/>
      <c r="H46" s="125"/>
      <c r="I46" s="125"/>
      <c r="J46" s="125"/>
      <c r="K46" s="125"/>
    </row>
    <row r="47" spans="1:11" s="46" customFormat="1" ht="7.5" customHeight="1" thickBot="1">
      <c r="A47" s="118"/>
      <c r="B47" s="163"/>
      <c r="C47" s="85"/>
      <c r="D47" s="44"/>
      <c r="E47" s="17"/>
      <c r="F47" s="44"/>
      <c r="G47" s="167" t="s">
        <v>88</v>
      </c>
      <c r="H47" s="167"/>
      <c r="I47" s="167"/>
      <c r="J47" s="167"/>
      <c r="K47" s="167"/>
    </row>
    <row r="48" spans="1:11" s="46" customFormat="1" ht="7.5" customHeight="1">
      <c r="A48" s="118"/>
      <c r="B48" s="163"/>
      <c r="C48" s="126" t="s">
        <v>105</v>
      </c>
      <c r="D48" s="44"/>
      <c r="E48" s="177"/>
      <c r="F48" s="44"/>
      <c r="G48" s="137" t="s">
        <v>122</v>
      </c>
      <c r="H48" s="164"/>
      <c r="I48" s="164"/>
      <c r="J48" s="164"/>
      <c r="K48" s="165"/>
    </row>
    <row r="49" spans="1:11" s="46" customFormat="1" ht="7.5" customHeight="1">
      <c r="A49" s="118"/>
      <c r="B49" s="163"/>
      <c r="C49" s="126"/>
      <c r="D49" s="44"/>
      <c r="E49" s="178"/>
      <c r="F49" s="44"/>
      <c r="G49" s="144" t="s">
        <v>123</v>
      </c>
      <c r="H49" s="145"/>
      <c r="I49" s="145"/>
      <c r="J49" s="145"/>
      <c r="K49" s="146"/>
    </row>
    <row r="50" spans="1:11" s="46" customFormat="1" ht="7.5" customHeight="1" thickBot="1">
      <c r="A50" s="118"/>
      <c r="B50" s="163"/>
      <c r="C50" s="126"/>
      <c r="D50" s="44"/>
      <c r="E50" s="181"/>
      <c r="F50" s="44"/>
      <c r="G50" s="140" t="s">
        <v>112</v>
      </c>
      <c r="H50" s="182"/>
      <c r="I50" s="182"/>
      <c r="J50" s="182"/>
      <c r="K50" s="183"/>
    </row>
    <row r="51" spans="1:11" s="46" customFormat="1" ht="7.5" customHeight="1">
      <c r="A51" s="118"/>
      <c r="B51" s="163"/>
      <c r="C51" s="85"/>
      <c r="D51" s="44"/>
      <c r="E51" s="17"/>
      <c r="F51" s="44"/>
      <c r="G51" s="125"/>
      <c r="H51" s="125"/>
      <c r="I51" s="125"/>
      <c r="J51" s="125"/>
      <c r="K51" s="125"/>
    </row>
    <row r="52" spans="1:11" s="46" customFormat="1" ht="7.5" customHeight="1">
      <c r="A52" s="118"/>
      <c r="B52" s="163"/>
      <c r="C52" s="85"/>
      <c r="D52" s="44"/>
      <c r="E52" s="17"/>
      <c r="F52" s="44"/>
      <c r="G52" s="188" t="s">
        <v>109</v>
      </c>
      <c r="H52" s="188"/>
      <c r="I52" s="188"/>
      <c r="J52" s="188"/>
      <c r="K52" s="188"/>
    </row>
    <row r="53" spans="1:11" s="46" customFormat="1" ht="7.5" customHeight="1">
      <c r="A53" s="118"/>
      <c r="B53" s="163"/>
      <c r="C53" s="85"/>
      <c r="D53" s="44"/>
      <c r="E53" s="17"/>
      <c r="F53" s="44"/>
      <c r="G53" s="189" t="s">
        <v>106</v>
      </c>
      <c r="H53" s="189"/>
      <c r="I53" s="189"/>
      <c r="J53" s="189"/>
      <c r="K53" s="189"/>
    </row>
    <row r="54" spans="1:11" s="46" customFormat="1" ht="7.5" customHeight="1">
      <c r="A54" s="118"/>
      <c r="B54" s="163"/>
      <c r="C54" s="85"/>
      <c r="D54" s="44"/>
      <c r="E54" s="17"/>
      <c r="F54" s="44"/>
      <c r="G54" s="137" t="s">
        <v>107</v>
      </c>
      <c r="H54" s="164"/>
      <c r="I54" s="164"/>
      <c r="J54" s="164"/>
      <c r="K54" s="165"/>
    </row>
    <row r="55" spans="1:11" s="46" customFormat="1" ht="7.5" customHeight="1">
      <c r="A55" s="118"/>
      <c r="B55" s="163"/>
      <c r="C55" s="85"/>
      <c r="D55" s="44"/>
      <c r="E55" s="17"/>
      <c r="F55" s="44"/>
      <c r="G55" s="140" t="s">
        <v>108</v>
      </c>
      <c r="H55" s="182"/>
      <c r="I55" s="182"/>
      <c r="J55" s="182"/>
      <c r="K55" s="183"/>
    </row>
    <row r="56" spans="1:11" s="46" customFormat="1" ht="7.5" customHeight="1">
      <c r="A56" s="118"/>
      <c r="B56" s="163"/>
      <c r="C56" s="85"/>
      <c r="D56" s="44"/>
      <c r="E56" s="17"/>
      <c r="F56" s="44"/>
      <c r="G56" s="125"/>
      <c r="H56" s="125"/>
      <c r="I56" s="125"/>
      <c r="J56" s="125"/>
      <c r="K56" s="125"/>
    </row>
    <row r="57" spans="1:11" s="46" customFormat="1" ht="7.5" customHeight="1" thickBot="1">
      <c r="A57" s="118"/>
      <c r="B57" s="163"/>
      <c r="C57" s="85"/>
      <c r="D57" s="44"/>
      <c r="E57" s="17"/>
      <c r="F57" s="44"/>
      <c r="G57" s="167" t="s">
        <v>114</v>
      </c>
      <c r="H57" s="167"/>
      <c r="I57" s="167"/>
      <c r="J57" s="167"/>
      <c r="K57" s="167"/>
    </row>
    <row r="58" spans="1:11" s="46" customFormat="1" ht="7.5" customHeight="1">
      <c r="A58" s="118"/>
      <c r="B58" s="163"/>
      <c r="C58" s="126" t="s">
        <v>6</v>
      </c>
      <c r="D58" s="44"/>
      <c r="E58" s="177"/>
      <c r="F58" s="44"/>
      <c r="G58" s="144" t="s">
        <v>134</v>
      </c>
      <c r="H58" s="186"/>
      <c r="I58" s="186"/>
      <c r="J58" s="186"/>
      <c r="K58" s="187"/>
    </row>
    <row r="59" spans="1:11" s="46" customFormat="1" ht="7.5" customHeight="1">
      <c r="A59" s="118"/>
      <c r="B59" s="163"/>
      <c r="C59" s="126"/>
      <c r="D59" s="44"/>
      <c r="E59" s="178"/>
      <c r="F59" s="44"/>
      <c r="G59" s="144" t="s">
        <v>86</v>
      </c>
      <c r="H59" s="145"/>
      <c r="I59" s="145"/>
      <c r="J59" s="145"/>
      <c r="K59" s="146"/>
    </row>
    <row r="60" spans="1:11" s="46" customFormat="1" ht="7.5" customHeight="1" thickBot="1">
      <c r="A60" s="118"/>
      <c r="B60" s="163"/>
      <c r="C60" s="126"/>
      <c r="D60" s="44"/>
      <c r="E60" s="179"/>
      <c r="F60" s="44"/>
      <c r="G60" s="140" t="s">
        <v>113</v>
      </c>
      <c r="H60" s="182"/>
      <c r="I60" s="182"/>
      <c r="J60" s="182"/>
      <c r="K60" s="183"/>
    </row>
    <row r="61" spans="1:11" s="46" customFormat="1" ht="12" customHeight="1">
      <c r="A61" s="118"/>
      <c r="B61" s="163"/>
      <c r="C61" s="94" t="s">
        <v>115</v>
      </c>
      <c r="D61" s="44"/>
      <c r="E61" s="17"/>
      <c r="F61" s="44"/>
      <c r="G61" s="184"/>
      <c r="H61" s="184"/>
      <c r="I61" s="184"/>
      <c r="J61" s="184"/>
      <c r="K61" s="184"/>
    </row>
    <row r="62" spans="1:11" s="46" customFormat="1" ht="25.5" customHeight="1">
      <c r="A62" s="118"/>
      <c r="B62" s="163"/>
      <c r="C62" s="100" t="s">
        <v>138</v>
      </c>
      <c r="D62" s="44"/>
      <c r="E62" s="17"/>
      <c r="F62" s="17"/>
      <c r="G62" s="185"/>
      <c r="H62" s="185"/>
      <c r="I62" s="185"/>
      <c r="J62" s="185"/>
      <c r="K62" s="185"/>
    </row>
    <row r="63" spans="1:11" s="46" customFormat="1" ht="21.75" customHeight="1">
      <c r="A63" s="118"/>
      <c r="B63" s="163"/>
      <c r="C63" s="180" t="s">
        <v>135</v>
      </c>
      <c r="D63" s="44"/>
      <c r="E63" s="17"/>
      <c r="F63" s="17"/>
      <c r="G63" s="185"/>
      <c r="H63" s="185"/>
      <c r="I63" s="185"/>
      <c r="J63" s="185"/>
      <c r="K63" s="185"/>
    </row>
    <row r="64" spans="1:11" s="46" customFormat="1" ht="4.5" customHeight="1">
      <c r="A64" s="118"/>
      <c r="B64" s="163"/>
      <c r="C64" s="180"/>
      <c r="D64" s="44"/>
      <c r="E64" s="17"/>
      <c r="F64" s="17"/>
      <c r="G64" s="185"/>
      <c r="H64" s="185"/>
      <c r="I64" s="185"/>
      <c r="J64" s="185"/>
      <c r="K64" s="185"/>
    </row>
    <row r="65" spans="1:11" s="46" customFormat="1" ht="9" customHeight="1">
      <c r="A65" s="118"/>
      <c r="B65" s="163"/>
      <c r="C65" s="93" t="s">
        <v>116</v>
      </c>
      <c r="D65" s="44"/>
      <c r="E65" s="17"/>
      <c r="F65" s="17"/>
      <c r="G65" s="17"/>
      <c r="H65" s="17"/>
      <c r="I65" s="17"/>
      <c r="J65" s="17"/>
      <c r="K65" s="17"/>
    </row>
    <row r="66" spans="1:11" s="46" customFormat="1" ht="9" customHeight="1">
      <c r="A66" s="118"/>
      <c r="B66" s="163"/>
      <c r="C66" s="93" t="s">
        <v>119</v>
      </c>
      <c r="D66" s="44"/>
      <c r="E66" s="17"/>
      <c r="F66" s="17"/>
      <c r="G66" s="17"/>
      <c r="H66" s="17"/>
      <c r="I66" s="17"/>
      <c r="J66" s="17"/>
      <c r="K66" s="17"/>
    </row>
    <row r="67" spans="1:11" s="46" customFormat="1" ht="4.5" customHeight="1">
      <c r="A67" s="118"/>
      <c r="B67" s="163"/>
      <c r="C67" s="93" t="s">
        <v>117</v>
      </c>
      <c r="D67" s="44"/>
      <c r="E67" s="17"/>
      <c r="F67" s="17"/>
      <c r="G67" s="17"/>
      <c r="H67" s="17"/>
      <c r="I67" s="17"/>
      <c r="J67" s="17"/>
      <c r="K67" s="17"/>
    </row>
    <row r="68" spans="1:11" s="46" customFormat="1" ht="9" customHeight="1">
      <c r="A68" s="118"/>
      <c r="B68" s="163"/>
      <c r="C68" s="93" t="s">
        <v>118</v>
      </c>
      <c r="D68" s="44"/>
      <c r="E68" s="17"/>
      <c r="F68" s="17"/>
      <c r="G68" s="17"/>
      <c r="H68" s="17"/>
      <c r="I68" s="17"/>
      <c r="J68" s="17"/>
      <c r="K68" s="17"/>
    </row>
    <row r="69" spans="1:11" s="46" customFormat="1" ht="9" customHeight="1">
      <c r="A69" s="118"/>
      <c r="B69" s="163"/>
      <c r="C69" s="93" t="s">
        <v>120</v>
      </c>
      <c r="D69" s="44"/>
      <c r="E69" s="17"/>
      <c r="F69" s="17"/>
      <c r="G69" s="17"/>
      <c r="H69" s="17"/>
      <c r="I69" s="17"/>
      <c r="J69" s="17"/>
      <c r="K69" s="17"/>
    </row>
    <row r="70" spans="1:11" s="46" customFormat="1" ht="39.75" customHeight="1">
      <c r="A70" s="118"/>
      <c r="B70" s="163"/>
      <c r="C70" s="99" t="s">
        <v>139</v>
      </c>
      <c r="D70" s="44"/>
      <c r="E70" s="17"/>
      <c r="F70" s="17"/>
      <c r="G70" s="17"/>
      <c r="H70" s="17"/>
      <c r="I70" s="17"/>
      <c r="J70" s="17"/>
      <c r="K70" s="17"/>
    </row>
    <row r="71" spans="1:11" ht="12.75" customHeight="1">
      <c r="A71" s="118"/>
      <c r="B71" s="148" t="s">
        <v>143</v>
      </c>
      <c r="C71" s="148"/>
      <c r="D71" s="148"/>
      <c r="E71" s="148"/>
      <c r="F71" s="148"/>
      <c r="G71" s="148"/>
      <c r="H71" s="148"/>
      <c r="I71" s="148"/>
      <c r="J71" s="148"/>
      <c r="K71" s="148"/>
    </row>
    <row r="72" spans="1:11" ht="12.75" customHeight="1">
      <c r="A72" s="118"/>
      <c r="B72" s="113"/>
      <c r="C72" s="112" t="s">
        <v>177</v>
      </c>
      <c r="D72" s="112"/>
      <c r="E72" s="112"/>
      <c r="F72" s="112"/>
      <c r="G72" s="112"/>
      <c r="H72" s="112"/>
      <c r="I72" s="112"/>
      <c r="J72" s="112"/>
      <c r="K72" s="112"/>
    </row>
    <row r="73" spans="1:11" ht="12.75" customHeight="1">
      <c r="A73" s="118"/>
      <c r="B73" s="113"/>
      <c r="C73" s="116" t="s">
        <v>157</v>
      </c>
      <c r="D73" s="104"/>
      <c r="E73" s="105"/>
      <c r="F73" s="104"/>
      <c r="G73" s="106"/>
      <c r="H73" s="107"/>
      <c r="I73" s="108"/>
      <c r="J73" s="107"/>
      <c r="K73" s="109"/>
    </row>
    <row r="74" spans="1:11" ht="12.75" customHeight="1">
      <c r="A74" s="118"/>
      <c r="B74" s="113"/>
      <c r="C74" s="116"/>
      <c r="D74" s="104"/>
      <c r="E74" s="105"/>
      <c r="F74" s="104"/>
      <c r="G74" s="106" t="s">
        <v>156</v>
      </c>
      <c r="H74" s="107"/>
      <c r="I74" s="108"/>
      <c r="J74" s="107"/>
      <c r="K74" s="109"/>
    </row>
    <row r="75" spans="1:11" ht="12.75" customHeight="1">
      <c r="A75" s="118"/>
      <c r="B75" s="113"/>
      <c r="C75" s="104" t="s">
        <v>144</v>
      </c>
      <c r="D75" s="104"/>
      <c r="E75" s="105"/>
      <c r="F75" s="104"/>
      <c r="G75" s="108">
        <v>31</v>
      </c>
      <c r="H75" s="107"/>
      <c r="I75" s="108"/>
      <c r="J75" s="107"/>
      <c r="K75" s="109"/>
    </row>
    <row r="76" spans="1:11" ht="12.75" customHeight="1">
      <c r="A76" s="118"/>
      <c r="B76" s="113"/>
      <c r="C76" s="104" t="s">
        <v>145</v>
      </c>
      <c r="D76" s="104"/>
      <c r="E76" s="105"/>
      <c r="F76" s="104"/>
      <c r="G76" s="108" t="s">
        <v>176</v>
      </c>
      <c r="H76" s="107"/>
      <c r="I76" s="108"/>
      <c r="J76" s="107"/>
      <c r="K76" s="109"/>
    </row>
    <row r="77" spans="1:11" ht="12.75" customHeight="1">
      <c r="A77" s="118"/>
      <c r="B77" s="113"/>
      <c r="C77" s="104" t="s">
        <v>146</v>
      </c>
      <c r="D77" s="104"/>
      <c r="E77" s="105"/>
      <c r="F77" s="104"/>
      <c r="G77" s="108">
        <v>31</v>
      </c>
      <c r="H77" s="107"/>
      <c r="I77" s="108"/>
      <c r="J77" s="107"/>
      <c r="K77" s="109"/>
    </row>
    <row r="78" spans="1:11" ht="12.75" customHeight="1">
      <c r="A78" s="118"/>
      <c r="B78" s="113"/>
      <c r="C78" s="104" t="s">
        <v>147</v>
      </c>
      <c r="D78" s="104"/>
      <c r="E78" s="105"/>
      <c r="F78" s="104"/>
      <c r="G78" s="108">
        <v>30</v>
      </c>
      <c r="H78" s="107"/>
      <c r="I78" s="108"/>
      <c r="J78" s="107"/>
      <c r="K78" s="109"/>
    </row>
    <row r="79" spans="1:11" ht="12.75" customHeight="1">
      <c r="A79" s="118"/>
      <c r="B79" s="113"/>
      <c r="C79" s="104" t="s">
        <v>148</v>
      </c>
      <c r="D79" s="104"/>
      <c r="E79" s="105"/>
      <c r="F79" s="104"/>
      <c r="G79" s="108">
        <v>31</v>
      </c>
      <c r="H79" s="107"/>
      <c r="I79" s="108"/>
      <c r="J79" s="107"/>
      <c r="K79" s="109"/>
    </row>
    <row r="80" spans="1:11" ht="12.75" customHeight="1">
      <c r="A80" s="118"/>
      <c r="B80" s="113"/>
      <c r="C80" s="104" t="s">
        <v>149</v>
      </c>
      <c r="D80" s="104"/>
      <c r="E80" s="105"/>
      <c r="F80" s="104"/>
      <c r="G80" s="108">
        <v>30</v>
      </c>
      <c r="H80" s="107"/>
      <c r="I80" s="108"/>
      <c r="J80" s="107"/>
      <c r="K80" s="109"/>
    </row>
    <row r="81" spans="1:11" ht="12.75" customHeight="1">
      <c r="A81" s="118"/>
      <c r="B81" s="113"/>
      <c r="C81" s="104" t="s">
        <v>150</v>
      </c>
      <c r="D81" s="104"/>
      <c r="E81" s="105"/>
      <c r="F81" s="104"/>
      <c r="G81" s="108">
        <v>31</v>
      </c>
      <c r="H81" s="107"/>
      <c r="I81" s="108"/>
      <c r="J81" s="107"/>
      <c r="K81" s="109"/>
    </row>
    <row r="82" spans="1:11" ht="12.75" customHeight="1">
      <c r="A82" s="118"/>
      <c r="B82" s="113"/>
      <c r="C82" s="104" t="s">
        <v>151</v>
      </c>
      <c r="D82" s="104"/>
      <c r="E82" s="105"/>
      <c r="F82" s="104"/>
      <c r="G82" s="108">
        <v>31</v>
      </c>
      <c r="H82" s="107"/>
      <c r="I82" s="108"/>
      <c r="J82" s="107"/>
      <c r="K82" s="109"/>
    </row>
    <row r="83" spans="1:11" ht="12.75" customHeight="1">
      <c r="A83" s="118"/>
      <c r="B83" s="113"/>
      <c r="C83" s="104" t="s">
        <v>152</v>
      </c>
      <c r="D83" s="104"/>
      <c r="E83" s="105"/>
      <c r="F83" s="104"/>
      <c r="G83" s="108">
        <v>30</v>
      </c>
      <c r="H83" s="107"/>
      <c r="I83" s="108"/>
      <c r="J83" s="107"/>
      <c r="K83" s="109"/>
    </row>
    <row r="84" spans="1:11" ht="12.75" customHeight="1">
      <c r="A84" s="118"/>
      <c r="B84" s="113"/>
      <c r="C84" s="104" t="s">
        <v>153</v>
      </c>
      <c r="D84" s="104"/>
      <c r="E84" s="105"/>
      <c r="F84" s="104"/>
      <c r="G84" s="108">
        <v>31</v>
      </c>
      <c r="H84" s="107"/>
      <c r="I84" s="108"/>
      <c r="J84" s="107"/>
      <c r="K84" s="109"/>
    </row>
    <row r="85" spans="1:11" ht="12.75" customHeight="1">
      <c r="A85" s="118"/>
      <c r="B85" s="113"/>
      <c r="C85" s="104" t="s">
        <v>154</v>
      </c>
      <c r="D85" s="104"/>
      <c r="E85" s="105"/>
      <c r="F85" s="104"/>
      <c r="G85" s="108">
        <v>30</v>
      </c>
      <c r="H85" s="107"/>
      <c r="I85" s="108"/>
      <c r="J85" s="107"/>
      <c r="K85" s="109"/>
    </row>
    <row r="86" spans="1:11" ht="12.75" customHeight="1">
      <c r="A86" s="118"/>
      <c r="B86" s="113"/>
      <c r="C86" s="104" t="s">
        <v>155</v>
      </c>
      <c r="D86" s="104"/>
      <c r="E86" s="105"/>
      <c r="F86" s="104"/>
      <c r="G86" s="110">
        <v>31</v>
      </c>
      <c r="H86" s="104"/>
      <c r="I86" s="110"/>
      <c r="J86" s="104"/>
      <c r="K86" s="111"/>
    </row>
    <row r="87" spans="1:11" ht="12.75" customHeight="1">
      <c r="A87" s="101"/>
      <c r="B87" s="113"/>
      <c r="C87" s="104"/>
      <c r="D87" s="104"/>
      <c r="E87" s="105"/>
      <c r="F87" s="104"/>
      <c r="G87" s="110"/>
      <c r="H87" s="104"/>
      <c r="I87" s="110"/>
      <c r="J87" s="104"/>
      <c r="K87" s="111"/>
    </row>
    <row r="88" spans="1:11" ht="12.75" customHeight="1">
      <c r="A88" s="118" t="s">
        <v>2</v>
      </c>
      <c r="B88" s="122" t="s">
        <v>12</v>
      </c>
      <c r="C88" s="122"/>
      <c r="D88" s="122"/>
      <c r="E88" s="122"/>
      <c r="F88" s="122"/>
      <c r="G88" s="122"/>
      <c r="H88" s="122"/>
      <c r="I88" s="122"/>
      <c r="J88" s="122"/>
      <c r="K88" s="122"/>
    </row>
    <row r="89" spans="1:11" ht="12.75" customHeight="1" thickBot="1">
      <c r="A89" s="118"/>
      <c r="C89" s="18"/>
      <c r="D89" s="7"/>
      <c r="E89" s="30" t="s">
        <v>13</v>
      </c>
      <c r="F89" s="31"/>
      <c r="G89" s="32" t="s">
        <v>14</v>
      </c>
      <c r="H89" s="31"/>
      <c r="I89" s="32" t="s">
        <v>32</v>
      </c>
      <c r="J89" s="31"/>
      <c r="K89" s="33" t="s">
        <v>33</v>
      </c>
    </row>
    <row r="90" spans="1:11" s="22" customFormat="1" ht="12" thickBot="1">
      <c r="A90" s="118"/>
      <c r="C90" s="26" t="str">
        <f>C22</f>
        <v>Total Discharges Current Year</v>
      </c>
      <c r="D90" s="23"/>
      <c r="E90" s="57" t="str">
        <f>E28</f>
        <v>-</v>
      </c>
      <c r="F90" s="21"/>
      <c r="G90" s="27">
        <f>E22</f>
        <v>0</v>
      </c>
      <c r="H90" s="21"/>
      <c r="I90" s="27" t="str">
        <f>IF(ISERROR(G90-E90),"-",(G90-E90))</f>
        <v>-</v>
      </c>
      <c r="J90" s="21"/>
      <c r="K90" s="28" t="str">
        <f>IF(ISERROR(I90/E90),"-",I90/E90)</f>
        <v>-</v>
      </c>
    </row>
    <row r="91" spans="1:11" s="22" customFormat="1" ht="12" thickBot="1">
      <c r="A91" s="118"/>
      <c r="C91" s="26" t="str">
        <f>C28</f>
        <v>Total Discharges Prior Year 1 {PY1}</v>
      </c>
      <c r="D91" s="23"/>
      <c r="E91" s="57" t="str">
        <f>E31</f>
        <v>-</v>
      </c>
      <c r="F91" s="21"/>
      <c r="G91" s="27" t="str">
        <f>E28</f>
        <v>-</v>
      </c>
      <c r="H91" s="21"/>
      <c r="I91" s="27" t="str">
        <f>IF(ISERROR(G91-E91),"-",(G91-E91))</f>
        <v>-</v>
      </c>
      <c r="J91" s="21"/>
      <c r="K91" s="28" t="str">
        <f>IF(ISERROR(I91/E91),"-",I91/E91)</f>
        <v>-</v>
      </c>
    </row>
    <row r="92" spans="1:11" s="22" customFormat="1" ht="12" thickBot="1">
      <c r="A92" s="118"/>
      <c r="C92" s="26" t="str">
        <f>C31</f>
        <v>Total Discharges Prior Year 2 {PY2}</v>
      </c>
      <c r="D92" s="23"/>
      <c r="E92" s="57" t="str">
        <f>E34</f>
        <v>-</v>
      </c>
      <c r="F92" s="23"/>
      <c r="G92" s="27" t="str">
        <f>E31</f>
        <v>-</v>
      </c>
      <c r="H92" s="23"/>
      <c r="I92" s="27" t="str">
        <f>IF(ISERROR(G92-E92),"-",(G92-E92))</f>
        <v>-</v>
      </c>
      <c r="J92" s="23"/>
      <c r="K92" s="28" t="str">
        <f>IF(ISERROR(I92/E92),"-",I92/E92)</f>
        <v>-</v>
      </c>
    </row>
    <row r="93" spans="1:11" s="22" customFormat="1" ht="12.75" customHeight="1" thickBot="1">
      <c r="A93" s="118"/>
      <c r="C93" s="26" t="s">
        <v>34</v>
      </c>
      <c r="D93" s="23"/>
      <c r="E93" s="25"/>
      <c r="F93" s="23"/>
      <c r="G93" s="24"/>
      <c r="H93" s="23"/>
      <c r="I93" s="24"/>
      <c r="J93" s="23"/>
      <c r="K93" s="28">
        <f>IF(ISERROR(SUM(K90:K92)),"-",SUM(K90:K92))</f>
        <v>0</v>
      </c>
    </row>
    <row r="94" spans="1:11" s="22" customFormat="1" ht="12.75" customHeight="1" thickBot="1">
      <c r="A94" s="118"/>
      <c r="C94" s="29" t="s">
        <v>15</v>
      </c>
      <c r="D94" s="23"/>
      <c r="E94" s="25"/>
      <c r="F94" s="23"/>
      <c r="G94" s="24"/>
      <c r="H94" s="23"/>
      <c r="I94" s="24"/>
      <c r="J94" s="23"/>
      <c r="K94" s="48">
        <f>K93/3</f>
        <v>0</v>
      </c>
    </row>
    <row r="95" spans="1:11" s="22" customFormat="1" ht="12.75" customHeight="1">
      <c r="A95" s="118"/>
      <c r="C95" s="29"/>
      <c r="D95" s="23"/>
      <c r="E95" s="25"/>
      <c r="F95" s="23"/>
      <c r="G95" s="24"/>
      <c r="H95" s="23"/>
      <c r="I95" s="24"/>
      <c r="J95" s="23"/>
      <c r="K95" s="1"/>
    </row>
    <row r="96" spans="1:11" ht="12.75" customHeight="1">
      <c r="A96" s="118"/>
      <c r="B96" s="122" t="s">
        <v>16</v>
      </c>
      <c r="C96" s="122"/>
      <c r="D96" s="122"/>
      <c r="E96" s="122"/>
      <c r="F96" s="122"/>
      <c r="G96" s="122"/>
      <c r="H96" s="122"/>
      <c r="I96" s="122"/>
      <c r="J96" s="122"/>
      <c r="K96" s="122"/>
    </row>
    <row r="97" spans="1:11" ht="12.75" customHeight="1" thickBot="1">
      <c r="A97" s="118"/>
      <c r="C97" s="26"/>
      <c r="D97" s="7"/>
      <c r="E97" s="32"/>
      <c r="F97" s="31"/>
      <c r="G97" s="32"/>
      <c r="H97" s="31"/>
      <c r="I97" s="32"/>
      <c r="J97" s="31"/>
      <c r="K97" s="34"/>
    </row>
    <row r="98" spans="1:11" ht="12.75" customHeight="1" thickBot="1">
      <c r="A98" s="118"/>
      <c r="C98" s="26" t="str">
        <f>C22</f>
        <v>Total Discharges Current Year</v>
      </c>
      <c r="D98" s="7"/>
      <c r="E98" s="171">
        <f>E22</f>
        <v>0</v>
      </c>
      <c r="F98" s="172"/>
      <c r="G98" s="172"/>
      <c r="H98" s="172"/>
      <c r="I98" s="172"/>
      <c r="J98" s="172"/>
      <c r="K98" s="173"/>
    </row>
    <row r="99" spans="1:11" ht="12.75" customHeight="1">
      <c r="A99" s="118"/>
      <c r="C99" s="26"/>
      <c r="D99" s="7"/>
      <c r="E99" s="32"/>
      <c r="F99" s="31"/>
      <c r="G99" s="32"/>
      <c r="H99" s="31"/>
      <c r="I99" s="32"/>
      <c r="J99" s="31"/>
      <c r="K99" s="34"/>
    </row>
    <row r="100" spans="1:11" ht="12.75" customHeight="1" thickBot="1">
      <c r="A100" s="118"/>
      <c r="C100" s="26"/>
      <c r="D100" s="7"/>
      <c r="E100" s="30" t="s">
        <v>20</v>
      </c>
      <c r="F100" s="31"/>
      <c r="G100" s="32" t="s">
        <v>21</v>
      </c>
      <c r="H100" s="31"/>
      <c r="I100" s="32" t="s">
        <v>22</v>
      </c>
      <c r="J100" s="31"/>
      <c r="K100" s="33" t="s">
        <v>23</v>
      </c>
    </row>
    <row r="101" spans="1:11" ht="12.75" customHeight="1" thickBot="1">
      <c r="A101" s="118"/>
      <c r="C101" s="26" t="s">
        <v>19</v>
      </c>
      <c r="D101" s="7"/>
      <c r="E101" s="27">
        <f>ROUND(E98,0)</f>
        <v>0</v>
      </c>
      <c r="F101" s="31"/>
      <c r="G101" s="27">
        <f>ROUND(E101+(E101*K94),0)</f>
        <v>0</v>
      </c>
      <c r="H101" s="31"/>
      <c r="I101" s="27">
        <f>ROUND(G101+(G101*K94),0)</f>
        <v>0</v>
      </c>
      <c r="J101" s="31"/>
      <c r="K101" s="27">
        <f>ROUND(I101+(I101*K94),0)</f>
        <v>0</v>
      </c>
    </row>
    <row r="102" spans="1:11" ht="12.75" customHeight="1" thickBot="1">
      <c r="A102" s="118"/>
      <c r="C102" s="26" t="s">
        <v>17</v>
      </c>
      <c r="D102" s="7"/>
      <c r="E102" s="27">
        <f>IF(AND((E101&gt;=1),(E101&lt;=1149)),E101,IF(AND((E101&gt;=1150),(E101&lt;=23000)),((E101)),IF(E101&gt;23000,23000,0)))</f>
        <v>0</v>
      </c>
      <c r="F102" s="26"/>
      <c r="G102" s="27">
        <f>IF(AND((G101&gt;=1),(G101&lt;=1149)),G101,IF(AND((G101&gt;=1150),(G101&lt;=23000)),((G101)),IF(G101&gt;23000,23000,0)))</f>
        <v>0</v>
      </c>
      <c r="H102" s="26"/>
      <c r="I102" s="27">
        <f>IF(AND((I101&gt;=1),(I101&lt;=1149)),I101,IF(AND((I101&gt;=1150),(I101&lt;=23000)),((I101)),IF(I101&gt;23000,23000,0)))</f>
        <v>0</v>
      </c>
      <c r="J102" s="26"/>
      <c r="K102" s="27">
        <f>IF(AND((K101&gt;=1),(K101&lt;=1149)),K101,IF(AND((K101&gt;=1150),(K101&lt;=23000)),((K101)),IF(K101&gt;23000,23000,0)))</f>
        <v>0</v>
      </c>
    </row>
    <row r="103" spans="1:11" ht="12.75" customHeight="1" thickBot="1">
      <c r="A103" s="118"/>
      <c r="C103" s="26" t="s">
        <v>9</v>
      </c>
      <c r="D103" s="7"/>
      <c r="E103" s="41">
        <f>IF(AND((E102&gt;=1),(E102&lt;=1149)),0,IF(AND((E102&gt;=1150),(E102&lt;=23000)),((E102-1149)*200),IF(E102&gt;23000,(23000-1149)*200,0)))</f>
        <v>0</v>
      </c>
      <c r="F103" s="23"/>
      <c r="G103" s="41">
        <f>IF(AND((G102&gt;=1),(G102&lt;=1149)),0,IF(AND((G102&gt;=1150),(G102&lt;=23000)),((G102-1149)*200),IF(G102&gt;23000,(23000-1149)*200,0)))</f>
        <v>0</v>
      </c>
      <c r="H103" s="23"/>
      <c r="I103" s="41">
        <f>IF(AND((I102&gt;=1),(I102&lt;=1149)),0,IF(AND((I102&gt;=1150),(I102&lt;=23000)),((I102-1149)*200),IF(I102&gt;23000,(23000-1149)*200,0)))</f>
        <v>0</v>
      </c>
      <c r="J103" s="23"/>
      <c r="K103" s="41">
        <f>IF(AND((K102&gt;=1),(K102&lt;=1149)),0,IF(AND((K102&gt;=1150),(K102&lt;=23000)),((K102-1149)*200),IF(K102&gt;23000,(23000-1149)*200,0)))</f>
        <v>0</v>
      </c>
    </row>
    <row r="104" spans="1:11" s="22" customFormat="1" ht="12.75" customHeight="1" thickBot="1">
      <c r="A104" s="118"/>
      <c r="C104" s="29" t="s">
        <v>18</v>
      </c>
      <c r="D104" s="23"/>
      <c r="E104" s="25"/>
      <c r="F104" s="23"/>
      <c r="G104" s="24"/>
      <c r="H104" s="23"/>
      <c r="I104" s="24"/>
      <c r="J104" s="23"/>
      <c r="K104" s="43">
        <f>SUM(E103,G103,I103,K103,)</f>
        <v>0</v>
      </c>
    </row>
    <row r="105" spans="1:10" ht="12.75" customHeight="1">
      <c r="A105" s="118"/>
      <c r="C105" s="18"/>
      <c r="D105" s="7"/>
      <c r="E105" s="17"/>
      <c r="F105" s="7"/>
      <c r="G105" s="6"/>
      <c r="H105" s="7"/>
      <c r="I105" s="6"/>
      <c r="J105" s="7"/>
    </row>
    <row r="106" spans="1:11" ht="12.75" customHeight="1">
      <c r="A106" s="118"/>
      <c r="B106" s="122" t="s">
        <v>24</v>
      </c>
      <c r="C106" s="122"/>
      <c r="D106" s="122"/>
      <c r="E106" s="122"/>
      <c r="F106" s="122"/>
      <c r="G106" s="122"/>
      <c r="H106" s="122"/>
      <c r="I106" s="122"/>
      <c r="J106" s="122"/>
      <c r="K106" s="122"/>
    </row>
    <row r="107" spans="1:11" ht="12.75" customHeight="1" thickBot="1">
      <c r="A107" s="118"/>
      <c r="C107" s="18"/>
      <c r="D107" s="7"/>
      <c r="E107" s="30" t="s">
        <v>20</v>
      </c>
      <c r="F107" s="31"/>
      <c r="G107" s="32" t="s">
        <v>21</v>
      </c>
      <c r="H107" s="31"/>
      <c r="I107" s="32" t="s">
        <v>22</v>
      </c>
      <c r="J107" s="31"/>
      <c r="K107" s="33" t="s">
        <v>23</v>
      </c>
    </row>
    <row r="108" spans="1:11" s="22" customFormat="1" ht="12" thickBot="1">
      <c r="A108" s="118"/>
      <c r="C108" s="26" t="s">
        <v>8</v>
      </c>
      <c r="D108" s="23"/>
      <c r="E108" s="41">
        <v>2000000</v>
      </c>
      <c r="F108" s="42"/>
      <c r="G108" s="41">
        <v>2000000</v>
      </c>
      <c r="H108" s="42"/>
      <c r="I108" s="41">
        <v>2000000</v>
      </c>
      <c r="J108" s="42"/>
      <c r="K108" s="41">
        <v>2000000</v>
      </c>
    </row>
    <row r="109" spans="1:11" s="22" customFormat="1" ht="12" thickBot="1">
      <c r="A109" s="118"/>
      <c r="C109" s="26" t="s">
        <v>9</v>
      </c>
      <c r="D109" s="23"/>
      <c r="E109" s="41">
        <f>E103</f>
        <v>0</v>
      </c>
      <c r="F109" s="42"/>
      <c r="G109" s="41">
        <f>G103</f>
        <v>0</v>
      </c>
      <c r="H109" s="42"/>
      <c r="I109" s="41">
        <f>I103</f>
        <v>0</v>
      </c>
      <c r="J109" s="42"/>
      <c r="K109" s="41">
        <f>K103</f>
        <v>0</v>
      </c>
    </row>
    <row r="110" spans="1:11" s="22" customFormat="1" ht="12" thickBot="1">
      <c r="A110" s="118"/>
      <c r="C110" s="29" t="s">
        <v>29</v>
      </c>
      <c r="D110" s="23"/>
      <c r="E110" s="43">
        <f>SUM(E108:E109)</f>
        <v>2000000</v>
      </c>
      <c r="F110" s="42"/>
      <c r="G110" s="43">
        <f>SUM(G108:G109)</f>
        <v>2000000</v>
      </c>
      <c r="H110" s="42"/>
      <c r="I110" s="43">
        <f>SUM(I108:I109)</f>
        <v>2000000</v>
      </c>
      <c r="J110" s="42"/>
      <c r="K110" s="43">
        <f>SUM(K108:K109)</f>
        <v>2000000</v>
      </c>
    </row>
    <row r="111" spans="1:11" ht="12.75" customHeight="1">
      <c r="A111" s="118"/>
      <c r="C111" s="13"/>
      <c r="D111" s="7"/>
      <c r="E111" s="17"/>
      <c r="F111" s="23"/>
      <c r="G111" s="24"/>
      <c r="H111" s="23"/>
      <c r="I111" s="24"/>
      <c r="J111" s="23"/>
      <c r="K111" s="22"/>
    </row>
    <row r="112" spans="1:11" ht="12.75" customHeight="1">
      <c r="A112" s="118"/>
      <c r="B112" s="122" t="s">
        <v>131</v>
      </c>
      <c r="C112" s="122"/>
      <c r="D112" s="122"/>
      <c r="E112" s="122"/>
      <c r="F112" s="122"/>
      <c r="G112" s="122"/>
      <c r="H112" s="122"/>
      <c r="I112" s="122"/>
      <c r="J112" s="122"/>
      <c r="K112" s="122"/>
    </row>
    <row r="113" spans="1:11" ht="12.75" customHeight="1" thickBot="1">
      <c r="A113" s="118"/>
      <c r="C113" s="18"/>
      <c r="D113" s="7"/>
      <c r="E113" s="30" t="s">
        <v>20</v>
      </c>
      <c r="F113" s="31"/>
      <c r="G113" s="32" t="s">
        <v>21</v>
      </c>
      <c r="H113" s="31"/>
      <c r="I113" s="32" t="s">
        <v>22</v>
      </c>
      <c r="J113" s="31"/>
      <c r="K113" s="33" t="s">
        <v>23</v>
      </c>
    </row>
    <row r="114" spans="1:14" s="22" customFormat="1" ht="12" thickBot="1">
      <c r="A114" s="118"/>
      <c r="C114" s="29" t="s">
        <v>130</v>
      </c>
      <c r="D114" s="23"/>
      <c r="E114" s="37">
        <v>1</v>
      </c>
      <c r="F114" s="21"/>
      <c r="G114" s="37">
        <v>0.75</v>
      </c>
      <c r="H114" s="21"/>
      <c r="I114" s="37">
        <v>0.5</v>
      </c>
      <c r="J114" s="21"/>
      <c r="K114" s="37">
        <v>0.25</v>
      </c>
      <c r="N114" s="36"/>
    </row>
    <row r="115" spans="1:10" ht="12.75" customHeight="1">
      <c r="A115" s="118"/>
      <c r="C115" s="8"/>
      <c r="D115" s="6"/>
      <c r="E115" s="6"/>
      <c r="F115" s="6"/>
      <c r="G115" s="6"/>
      <c r="H115" s="6"/>
      <c r="I115" s="6"/>
      <c r="J115" s="6"/>
    </row>
    <row r="116" spans="1:11" ht="12.75" customHeight="1">
      <c r="A116" s="118" t="s">
        <v>2</v>
      </c>
      <c r="B116" s="122" t="s">
        <v>26</v>
      </c>
      <c r="C116" s="122"/>
      <c r="D116" s="122"/>
      <c r="E116" s="122"/>
      <c r="F116" s="122"/>
      <c r="G116" s="122"/>
      <c r="H116" s="122"/>
      <c r="I116" s="122"/>
      <c r="J116" s="122"/>
      <c r="K116" s="122"/>
    </row>
    <row r="117" spans="1:11" ht="12.75" customHeight="1" thickBot="1">
      <c r="A117" s="118"/>
      <c r="C117" s="18"/>
      <c r="D117" s="7"/>
      <c r="E117" s="30" t="s">
        <v>20</v>
      </c>
      <c r="F117" s="31"/>
      <c r="G117" s="32" t="s">
        <v>21</v>
      </c>
      <c r="H117" s="31"/>
      <c r="I117" s="32" t="s">
        <v>22</v>
      </c>
      <c r="J117" s="31"/>
      <c r="K117" s="33" t="s">
        <v>23</v>
      </c>
    </row>
    <row r="118" spans="1:11" s="22" customFormat="1" ht="12" thickBot="1">
      <c r="A118" s="118"/>
      <c r="C118" s="26" t="s">
        <v>30</v>
      </c>
      <c r="D118" s="23"/>
      <c r="E118" s="41">
        <f>E110</f>
        <v>2000000</v>
      </c>
      <c r="F118" s="40"/>
      <c r="G118" s="41">
        <f>G110</f>
        <v>2000000</v>
      </c>
      <c r="H118" s="40"/>
      <c r="I118" s="41">
        <f>I110</f>
        <v>2000000</v>
      </c>
      <c r="J118" s="40"/>
      <c r="K118" s="41">
        <f>K110</f>
        <v>2000000</v>
      </c>
    </row>
    <row r="119" spans="1:11" s="22" customFormat="1" ht="12" thickBot="1">
      <c r="A119" s="118"/>
      <c r="C119" s="26" t="s">
        <v>129</v>
      </c>
      <c r="D119" s="23"/>
      <c r="E119" s="37">
        <v>1</v>
      </c>
      <c r="F119" s="21"/>
      <c r="G119" s="37">
        <v>0.75</v>
      </c>
      <c r="H119" s="21"/>
      <c r="I119" s="37">
        <v>0.5</v>
      </c>
      <c r="J119" s="21"/>
      <c r="K119" s="37">
        <v>0.25</v>
      </c>
    </row>
    <row r="120" spans="1:11" s="22" customFormat="1" ht="12" thickBot="1">
      <c r="A120" s="118"/>
      <c r="C120" s="29" t="s">
        <v>128</v>
      </c>
      <c r="D120" s="23"/>
      <c r="E120" s="43">
        <f>E118*E119</f>
        <v>2000000</v>
      </c>
      <c r="F120" s="42"/>
      <c r="G120" s="43">
        <f>G118*G119</f>
        <v>1500000</v>
      </c>
      <c r="H120" s="42"/>
      <c r="I120" s="43">
        <f>I118*I119</f>
        <v>1000000</v>
      </c>
      <c r="J120" s="42"/>
      <c r="K120" s="43">
        <f>K118*K119</f>
        <v>500000</v>
      </c>
    </row>
    <row r="121" spans="1:11" ht="12.75" customHeight="1" thickBot="1">
      <c r="A121" s="118"/>
      <c r="C121" s="13"/>
      <c r="D121" s="7"/>
      <c r="E121" s="17"/>
      <c r="F121" s="23"/>
      <c r="G121" s="24"/>
      <c r="H121" s="23"/>
      <c r="I121" s="24"/>
      <c r="J121" s="23"/>
      <c r="K121" s="22"/>
    </row>
    <row r="122" spans="1:11" ht="12.75" customHeight="1" thickBot="1">
      <c r="A122" s="118"/>
      <c r="C122" s="29" t="s">
        <v>25</v>
      </c>
      <c r="D122" s="7"/>
      <c r="E122" s="168">
        <f>SUM(E120,G120:K120)</f>
        <v>5000000</v>
      </c>
      <c r="F122" s="169"/>
      <c r="G122" s="169"/>
      <c r="H122" s="169"/>
      <c r="I122" s="169"/>
      <c r="J122" s="169"/>
      <c r="K122" s="170"/>
    </row>
    <row r="123" spans="1:10" ht="12.75" customHeight="1">
      <c r="A123" s="118"/>
      <c r="C123" s="8"/>
      <c r="D123" s="6"/>
      <c r="E123" s="6"/>
      <c r="F123" s="6"/>
      <c r="G123" s="6"/>
      <c r="H123" s="6"/>
      <c r="I123" s="6"/>
      <c r="J123" s="6"/>
    </row>
    <row r="124" spans="1:11" ht="12.75" customHeight="1">
      <c r="A124" s="118"/>
      <c r="B124" s="122" t="s">
        <v>27</v>
      </c>
      <c r="C124" s="122"/>
      <c r="D124" s="122"/>
      <c r="E124" s="122"/>
      <c r="F124" s="122"/>
      <c r="G124" s="122"/>
      <c r="H124" s="122"/>
      <c r="I124" s="122"/>
      <c r="J124" s="122"/>
      <c r="K124" s="122"/>
    </row>
    <row r="125" spans="1:11" ht="12.75" customHeight="1" thickBot="1">
      <c r="A125" s="118"/>
      <c r="C125" s="18"/>
      <c r="D125" s="7"/>
      <c r="E125" s="30"/>
      <c r="F125" s="31"/>
      <c r="G125" s="32"/>
      <c r="H125" s="31"/>
      <c r="I125" s="32"/>
      <c r="J125" s="31"/>
      <c r="K125" s="33"/>
    </row>
    <row r="126" spans="1:14" s="22" customFormat="1" ht="13.5" thickBot="1">
      <c r="A126" s="118"/>
      <c r="C126" s="26" t="s">
        <v>10</v>
      </c>
      <c r="D126" s="23"/>
      <c r="E126" s="35">
        <f>E39</f>
        <v>0</v>
      </c>
      <c r="F126" s="21"/>
      <c r="G126" s="6"/>
      <c r="H126" s="21"/>
      <c r="I126" s="6"/>
      <c r="J126" s="21"/>
      <c r="K126" s="1"/>
      <c r="N126" s="36"/>
    </row>
    <row r="127" spans="1:14" s="22" customFormat="1" ht="13.5" thickBot="1">
      <c r="A127" s="118"/>
      <c r="C127" s="26" t="s">
        <v>11</v>
      </c>
      <c r="D127" s="23"/>
      <c r="E127" s="35" t="str">
        <f>IF(ISERROR(E43*((E48-E58)/E48)),"-",E43*((E48-E58)/E48))</f>
        <v>-</v>
      </c>
      <c r="F127" s="21"/>
      <c r="G127" s="6"/>
      <c r="H127" s="21"/>
      <c r="I127" s="6"/>
      <c r="J127" s="21"/>
      <c r="K127" s="1"/>
      <c r="N127" s="36"/>
    </row>
    <row r="128" spans="1:14" s="22" customFormat="1" ht="13.5" thickBot="1">
      <c r="A128" s="118"/>
      <c r="C128" s="29" t="s">
        <v>3</v>
      </c>
      <c r="D128" s="23"/>
      <c r="E128" s="48" t="str">
        <f>IF(ISERROR(E126/E127),"-",E126/E127)</f>
        <v>-</v>
      </c>
      <c r="F128" s="21"/>
      <c r="G128" s="6"/>
      <c r="H128" s="21"/>
      <c r="I128" s="6"/>
      <c r="J128" s="21"/>
      <c r="K128" s="1"/>
      <c r="N128" s="36"/>
    </row>
    <row r="129" spans="1:10" ht="12.75" customHeight="1">
      <c r="A129" s="118"/>
      <c r="C129" s="8"/>
      <c r="D129" s="6"/>
      <c r="E129" s="6"/>
      <c r="F129" s="6"/>
      <c r="G129" s="6"/>
      <c r="H129" s="6"/>
      <c r="I129" s="6"/>
      <c r="J129" s="6"/>
    </row>
    <row r="130" ht="12.75">
      <c r="A130" s="118"/>
    </row>
    <row r="131" spans="1:11" ht="12.75" customHeight="1">
      <c r="A131" s="118"/>
      <c r="B131" s="122" t="s">
        <v>124</v>
      </c>
      <c r="C131" s="122"/>
      <c r="D131" s="122"/>
      <c r="E131" s="122"/>
      <c r="F131" s="122"/>
      <c r="G131" s="122"/>
      <c r="H131" s="122"/>
      <c r="I131" s="122"/>
      <c r="J131" s="122"/>
      <c r="K131" s="122"/>
    </row>
    <row r="132" spans="1:11" ht="12.75" customHeight="1" thickBot="1">
      <c r="A132" s="118"/>
      <c r="C132" s="18"/>
      <c r="D132" s="7"/>
      <c r="E132" s="30"/>
      <c r="F132" s="31"/>
      <c r="G132" s="32"/>
      <c r="H132" s="31"/>
      <c r="I132" s="32"/>
      <c r="J132" s="31"/>
      <c r="K132" s="33"/>
    </row>
    <row r="133" spans="1:11" s="22" customFormat="1" ht="12" thickBot="1">
      <c r="A133" s="118"/>
      <c r="C133" s="26" t="s">
        <v>25</v>
      </c>
      <c r="D133" s="23"/>
      <c r="E133" s="38">
        <f>E122</f>
        <v>5000000</v>
      </c>
      <c r="F133" s="39"/>
      <c r="G133" s="32"/>
      <c r="H133" s="39"/>
      <c r="I133" s="32"/>
      <c r="J133" s="39"/>
      <c r="K133" s="33"/>
    </row>
    <row r="134" spans="1:14" s="22" customFormat="1" ht="12" thickBot="1">
      <c r="A134" s="118"/>
      <c r="C134" s="26" t="s">
        <v>3</v>
      </c>
      <c r="D134" s="23"/>
      <c r="E134" s="49" t="str">
        <f>E128</f>
        <v>-</v>
      </c>
      <c r="F134" s="21"/>
      <c r="G134" s="32"/>
      <c r="H134" s="21"/>
      <c r="I134" s="32"/>
      <c r="J134" s="21"/>
      <c r="K134" s="33"/>
      <c r="N134" s="36"/>
    </row>
    <row r="135" spans="1:14" s="22" customFormat="1" ht="12.75">
      <c r="A135" s="118"/>
      <c r="C135" s="29" t="s">
        <v>125</v>
      </c>
      <c r="D135" s="7"/>
      <c r="E135" s="92" t="str">
        <f>IF(ISERROR(E133*E134),"-",E133*E134)</f>
        <v>-</v>
      </c>
      <c r="F135" s="21"/>
      <c r="G135" s="32"/>
      <c r="H135" s="21"/>
      <c r="I135" s="32"/>
      <c r="J135" s="21"/>
      <c r="K135" s="33"/>
      <c r="N135" s="36"/>
    </row>
    <row r="136" spans="1:10" ht="12.75" customHeight="1">
      <c r="A136" s="118"/>
      <c r="C136" s="8"/>
      <c r="D136" s="6"/>
      <c r="E136" s="6"/>
      <c r="F136" s="6"/>
      <c r="G136" s="6"/>
      <c r="H136" s="6"/>
      <c r="I136" s="6"/>
      <c r="J136" s="6"/>
    </row>
    <row r="137" spans="1:11" ht="12.75" customHeight="1">
      <c r="A137" s="118" t="s">
        <v>1</v>
      </c>
      <c r="B137" s="122" t="s">
        <v>132</v>
      </c>
      <c r="C137" s="122"/>
      <c r="D137" s="122"/>
      <c r="E137" s="122"/>
      <c r="F137" s="122"/>
      <c r="G137" s="122"/>
      <c r="H137" s="122"/>
      <c r="I137" s="122"/>
      <c r="J137" s="122"/>
      <c r="K137" s="122"/>
    </row>
    <row r="138" spans="1:11" ht="12.75" customHeight="1">
      <c r="A138" s="118"/>
      <c r="C138" s="18"/>
      <c r="D138" s="7"/>
      <c r="E138" s="30" t="s">
        <v>20</v>
      </c>
      <c r="F138" s="31"/>
      <c r="G138" s="32" t="s">
        <v>21</v>
      </c>
      <c r="H138" s="31"/>
      <c r="I138" s="32" t="s">
        <v>22</v>
      </c>
      <c r="J138" s="31"/>
      <c r="K138" s="33" t="s">
        <v>23</v>
      </c>
    </row>
    <row r="139" spans="1:11" ht="12" customHeight="1" thickBot="1">
      <c r="A139" s="118"/>
      <c r="C139" s="51" t="s">
        <v>126</v>
      </c>
      <c r="D139" s="7"/>
      <c r="E139" s="58">
        <v>0.4</v>
      </c>
      <c r="F139" s="23"/>
      <c r="G139" s="58">
        <v>0.3</v>
      </c>
      <c r="H139" s="23"/>
      <c r="I139" s="58">
        <v>0.2</v>
      </c>
      <c r="J139" s="23"/>
      <c r="K139" s="58">
        <v>0.1</v>
      </c>
    </row>
    <row r="140" spans="1:11" ht="12.75">
      <c r="A140" s="118"/>
      <c r="C140" s="29" t="s">
        <v>133</v>
      </c>
      <c r="D140" s="7"/>
      <c r="E140" s="92" t="str">
        <f>IF(ISERROR(E135*E139),"-",E135*E139)</f>
        <v>-</v>
      </c>
      <c r="F140" s="21"/>
      <c r="G140" s="92" t="str">
        <f>IF(ISERROR(E135*G139),"-",E135*G139)</f>
        <v>-</v>
      </c>
      <c r="H140" s="21"/>
      <c r="I140" s="92" t="str">
        <f>IF(ISERROR(E135*I139),"-",E135*I139)</f>
        <v>-</v>
      </c>
      <c r="J140" s="21"/>
      <c r="K140" s="92" t="str">
        <f>IF(ISERROR(E135*K139),"-",E135*K139)</f>
        <v>-</v>
      </c>
    </row>
    <row r="141" spans="1:10" ht="12.75" customHeight="1" thickBot="1">
      <c r="A141" s="118"/>
      <c r="C141" s="8"/>
      <c r="D141" s="6"/>
      <c r="E141" s="6"/>
      <c r="F141" s="6"/>
      <c r="G141" s="6"/>
      <c r="H141" s="6"/>
      <c r="I141" s="6"/>
      <c r="J141" s="6"/>
    </row>
    <row r="142" spans="1:11" ht="13.5" thickBot="1">
      <c r="A142" s="118"/>
      <c r="C142" s="29" t="s">
        <v>127</v>
      </c>
      <c r="E142" s="160">
        <f>SUM(E140,G140:K140)</f>
        <v>0</v>
      </c>
      <c r="F142" s="161"/>
      <c r="G142" s="161"/>
      <c r="H142" s="161"/>
      <c r="I142" s="161"/>
      <c r="J142" s="161"/>
      <c r="K142" s="162"/>
    </row>
    <row r="143" spans="1:10" ht="12.75" customHeight="1">
      <c r="A143" s="118"/>
      <c r="C143" s="8"/>
      <c r="D143" s="6"/>
      <c r="E143" s="6"/>
      <c r="F143" s="6"/>
      <c r="G143" s="6"/>
      <c r="H143" s="6"/>
      <c r="I143" s="6"/>
      <c r="J143" s="6"/>
    </row>
    <row r="144" spans="1:11" ht="12.75">
      <c r="A144" s="118"/>
      <c r="B144" s="122"/>
      <c r="C144" s="122"/>
      <c r="D144" s="122"/>
      <c r="E144" s="122"/>
      <c r="F144" s="122"/>
      <c r="G144" s="122"/>
      <c r="H144" s="122"/>
      <c r="I144" s="122"/>
      <c r="J144" s="122"/>
      <c r="K144" s="122"/>
    </row>
    <row r="145" spans="1:11" ht="14.25" customHeight="1">
      <c r="A145" s="117" t="str">
        <f>Instructions!A46</f>
        <v>The calculations in this workbook are an estimate and are not a guarantee of payment.  AHCCCS reserves the right to change any calculation anytime.</v>
      </c>
      <c r="B145" s="117"/>
      <c r="C145" s="117"/>
      <c r="D145" s="117"/>
      <c r="E145" s="117"/>
      <c r="F145" s="117"/>
      <c r="G145" s="117"/>
      <c r="H145" s="117"/>
      <c r="I145" s="117"/>
      <c r="J145" s="117"/>
      <c r="K145" s="117"/>
    </row>
    <row r="146" ht="12.75">
      <c r="E146" s="50"/>
    </row>
    <row r="167" ht="12.75"/>
  </sheetData>
  <sheetProtection password="DE3B" sheet="1" selectLockedCells="1"/>
  <mergeCells count="94">
    <mergeCell ref="A7:A14"/>
    <mergeCell ref="E13:K13"/>
    <mergeCell ref="G63:K64"/>
    <mergeCell ref="G46:K46"/>
    <mergeCell ref="G60:K60"/>
    <mergeCell ref="G59:K59"/>
    <mergeCell ref="G50:K50"/>
    <mergeCell ref="G52:K52"/>
    <mergeCell ref="G56:K56"/>
    <mergeCell ref="G53:K53"/>
    <mergeCell ref="G45:K45"/>
    <mergeCell ref="G61:K61"/>
    <mergeCell ref="G62:K62"/>
    <mergeCell ref="G48:K48"/>
    <mergeCell ref="G54:K54"/>
    <mergeCell ref="G47:K47"/>
    <mergeCell ref="G49:K49"/>
    <mergeCell ref="G55:K55"/>
    <mergeCell ref="G57:K57"/>
    <mergeCell ref="G58:K58"/>
    <mergeCell ref="B39:B70"/>
    <mergeCell ref="E43:E45"/>
    <mergeCell ref="E58:E60"/>
    <mergeCell ref="C63:C64"/>
    <mergeCell ref="C43:C45"/>
    <mergeCell ref="C48:C50"/>
    <mergeCell ref="E48:E50"/>
    <mergeCell ref="C28:C30"/>
    <mergeCell ref="E28:E30"/>
    <mergeCell ref="J27:K27"/>
    <mergeCell ref="E39:E40"/>
    <mergeCell ref="G38:K38"/>
    <mergeCell ref="G37:K37"/>
    <mergeCell ref="G31:G33"/>
    <mergeCell ref="G34:G36"/>
    <mergeCell ref="I31:I33"/>
    <mergeCell ref="I34:I36"/>
    <mergeCell ref="B106:K106"/>
    <mergeCell ref="B116:K116"/>
    <mergeCell ref="E122:K122"/>
    <mergeCell ref="E98:K98"/>
    <mergeCell ref="B112:K112"/>
    <mergeCell ref="B96:K96"/>
    <mergeCell ref="B22:B36"/>
    <mergeCell ref="A15:A86"/>
    <mergeCell ref="B15:K15"/>
    <mergeCell ref="C58:C60"/>
    <mergeCell ref="G39:K39"/>
    <mergeCell ref="G40:K40"/>
    <mergeCell ref="G42:K42"/>
    <mergeCell ref="G44:K44"/>
    <mergeCell ref="G43:K43"/>
    <mergeCell ref="A145:K145"/>
    <mergeCell ref="B144:K144"/>
    <mergeCell ref="A137:A144"/>
    <mergeCell ref="A88:A115"/>
    <mergeCell ref="B131:K131"/>
    <mergeCell ref="B137:K137"/>
    <mergeCell ref="B124:K124"/>
    <mergeCell ref="E142:K142"/>
    <mergeCell ref="B88:K88"/>
    <mergeCell ref="A116:A136"/>
    <mergeCell ref="J32:K36"/>
    <mergeCell ref="J28:K31"/>
    <mergeCell ref="G28:G30"/>
    <mergeCell ref="I28:I30"/>
    <mergeCell ref="B71:K71"/>
    <mergeCell ref="I16:K16"/>
    <mergeCell ref="B7:K7"/>
    <mergeCell ref="E9:K9"/>
    <mergeCell ref="E10:K10"/>
    <mergeCell ref="E12:K12"/>
    <mergeCell ref="E11:K11"/>
    <mergeCell ref="E16:G16"/>
    <mergeCell ref="G25:K25"/>
    <mergeCell ref="C25:C27"/>
    <mergeCell ref="B17:B19"/>
    <mergeCell ref="C22:C24"/>
    <mergeCell ref="E22:E24"/>
    <mergeCell ref="G22:K22"/>
    <mergeCell ref="G24:K24"/>
    <mergeCell ref="G21:K21"/>
    <mergeCell ref="G23:K23"/>
    <mergeCell ref="G20:K20"/>
    <mergeCell ref="C73:C74"/>
    <mergeCell ref="C72:K72"/>
    <mergeCell ref="B72:B87"/>
    <mergeCell ref="G26:K26"/>
    <mergeCell ref="G51:K51"/>
    <mergeCell ref="C31:C33"/>
    <mergeCell ref="E31:E33"/>
    <mergeCell ref="C34:C36"/>
    <mergeCell ref="E34:E36"/>
    <mergeCell ref="C39:C40"/>
  </mergeCells>
  <printOptions horizontalCentered="1"/>
  <pageMargins left="0" right="0" top="0.5" bottom="0.75" header="0" footer="0.25"/>
  <pageSetup horizontalDpi="600" verticalDpi="600" orientation="portrait" scale="95" r:id="rId4"/>
  <headerFooter alignWithMargins="0">
    <oddFooter>&amp;R&amp;7Page &amp;P of &amp;N
&amp;A
&amp;F</oddFooter>
  </headerFooter>
  <rowBreaks count="2" manualBreakCount="2">
    <brk id="87" max="10" man="1"/>
    <brk id="136" max="10"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AHCCCS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jeschuli</dc:creator>
  <cp:keywords/>
  <dc:description/>
  <cp:lastModifiedBy>Melissa Buchner</cp:lastModifiedBy>
  <cp:lastPrinted>2011-10-25T21:17:43Z</cp:lastPrinted>
  <dcterms:created xsi:type="dcterms:W3CDTF">2010-06-25T23:20:32Z</dcterms:created>
  <dcterms:modified xsi:type="dcterms:W3CDTF">2011-10-25T21:53:23Z</dcterms:modified>
  <cp:category/>
  <cp:version/>
  <cp:contentType/>
  <cp:contentStatus/>
</cp:coreProperties>
</file>