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0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<sst xmlns="http://schemas.openxmlformats.org/spreadsheetml/2006/main" count="269" uniqueCount="124">
  <si>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</si>
  <si>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</si>
  <si>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</si>
  <si>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</si>
  <si>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</si>
  <si>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</si>
  <si>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</si>
  <si>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</si>
  <si>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</si>
  <si>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</si>
  <si>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</si>
  <si>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</si>
  <si>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</si>
  <si>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</si>
  <si>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</si>
  <si>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</si>
  <si>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</si>
  <si>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</si>
  <si>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</si>
  <si>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</si>
  <si>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</si>
  <si>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</si>
  <si>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</si>
  <si>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</si>
  <si>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</si>
  <si>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</si>
  <si>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</si>
  <si>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</si>
  <si>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</si>
  <si>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</si>
  <si>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</si>
  <si>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</si>
  <si>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</si>
  <si>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</si>
  <si>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</si>
  <si>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</si>
  <si>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</si>
  <si>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</si>
  <si>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</si>
  <si>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</si>
  <si>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</si>
  <si>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</si>
  <si>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</si>
  <si>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</si>
  <si>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</si>
  <si>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</si>
  <si>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</si>
  <si>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</si>
  <si>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</si>
  <si>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</si>
  <si>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</si>
  <si>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</si>
  <si>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</si>
  <si>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</si>
  <si>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</si>
  <si>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</si>
  <si>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</si>
  <si>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</si>
  <si>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</si>
  <si>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</si>
  <si>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</si>
  <si>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</si>
  <si>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</si>
  <si>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</si>
  <si>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</si>
  <si>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</si>
  <si>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</si>
  <si>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</si>
  <si>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</si>
  <si>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</si>
  <si>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</si>
  <si>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</si>
  <si>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</si>
  <si>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</si>
  <si>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</si>
  <si>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</si>
  <si>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</si>
  <si>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</si>
  <si>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</si>
  <si>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</si>
  <si>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</si>
  <si>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</si>
  <si>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</si>
  <si>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</si>
  <si>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</si>
  <si>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</si>
  <si>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</si>
  <si>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</si>
  <si>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</si>
  <si>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</si>
  <si>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</si>
  <si>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</si>
  <si>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</si>
  <si>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</si>
  <si>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</si>
  <si>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</si>
  <si>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</si>
  <si>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</si>
  <si>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</si>
  <si>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</si>
  <si>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</si>
  <si>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</si>
  <si>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</si>
  <si>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</si>
  <si>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</si>
  <si>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</si>
  <si>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</si>
  <si>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</si>
  <si>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</si>
  <si>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</si>
  <si>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</si>
  <si>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</si>
  <si>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</si>
  <si>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</si>
  <si>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10/06/06(279)</t>
  </si>
  <si>
    <t>10/13/06(286)</t>
  </si>
  <si>
    <t>10/20/06 (293)</t>
  </si>
  <si>
    <t>10/27/06 (300)</t>
  </si>
  <si>
    <t>10/06/06 (279)</t>
  </si>
  <si>
    <t>10/13/06 (286)</t>
  </si>
  <si>
    <t>10/06/06</t>
  </si>
  <si>
    <t>10/13/06</t>
  </si>
  <si>
    <t>10/20/06</t>
  </si>
  <si>
    <t>10/27/06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</si>
</sst>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tabSelected="1" workbookViewId="0" topLeftCell="A1">
      <selection activeCell="A7" sqref="A7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7.0976562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114</v>
      </c>
      <c r="D4" s="142"/>
      <c r="E4" s="142" t="s">
        <v>115</v>
      </c>
      <c r="F4" s="142"/>
      <c r="G4" s="142" t="s">
        <v>116</v>
      </c>
      <c r="H4" s="142"/>
      <c r="I4" s="142" t="s">
        <v>117</v>
      </c>
      <c r="J4" s="143"/>
      <c r="K4" s="144" t="s">
        <v>107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3221</v>
      </c>
      <c r="D6" s="49"/>
      <c r="E6" s="52">
        <v>3001</v>
      </c>
      <c r="F6" s="1"/>
      <c r="G6" s="52">
        <v>2785</v>
      </c>
      <c r="H6" s="1"/>
      <c r="I6" s="52">
        <v>2858</v>
      </c>
      <c r="J6" s="119"/>
      <c r="K6" s="52"/>
      <c r="L6" s="1"/>
      <c r="M6" s="1">
        <f>SUM(C6:L6)</f>
        <v>11865</v>
      </c>
    </row>
    <row r="7" spans="2:13" s="110" customFormat="1" ht="12.75">
      <c r="B7" s="2" t="s">
        <v>102</v>
      </c>
      <c r="C7" s="52">
        <v>12534</v>
      </c>
      <c r="D7" s="49"/>
      <c r="E7" s="54">
        <v>10567</v>
      </c>
      <c r="F7" s="1"/>
      <c r="G7" s="52">
        <v>12477</v>
      </c>
      <c r="H7" s="1"/>
      <c r="I7" s="52">
        <v>10359</v>
      </c>
      <c r="J7" s="1"/>
      <c r="K7" s="52"/>
      <c r="L7" s="1"/>
      <c r="M7" s="1">
        <f>SUM(C7:L7)</f>
        <v>45937</v>
      </c>
    </row>
    <row r="8" spans="2:13" s="110" customFormat="1" ht="12.75">
      <c r="B8" s="2" t="s">
        <v>103</v>
      </c>
      <c r="C8" s="52">
        <v>454</v>
      </c>
      <c r="D8" s="49"/>
      <c r="E8" s="54">
        <v>1226</v>
      </c>
      <c r="F8" s="1"/>
      <c r="G8" s="52">
        <v>282</v>
      </c>
      <c r="H8" s="1"/>
      <c r="I8" s="52">
        <v>220</v>
      </c>
      <c r="J8" s="1"/>
      <c r="K8" s="52"/>
      <c r="L8" s="1"/>
      <c r="M8" s="1">
        <f>SUM(C8:L8)</f>
        <v>2182</v>
      </c>
    </row>
    <row r="9" spans="2:13" s="110" customFormat="1" ht="12.75">
      <c r="B9" s="2" t="s">
        <v>7</v>
      </c>
      <c r="C9" s="52">
        <v>379</v>
      </c>
      <c r="D9" s="1"/>
      <c r="E9" s="52">
        <v>278</v>
      </c>
      <c r="F9" s="1"/>
      <c r="G9" s="52">
        <v>0</v>
      </c>
      <c r="H9" s="1"/>
      <c r="I9" s="52">
        <v>312</v>
      </c>
      <c r="J9" s="1"/>
      <c r="K9" s="52"/>
      <c r="L9" s="1"/>
      <c r="M9" s="1">
        <f>SUM(C9:K9)</f>
        <v>969</v>
      </c>
    </row>
    <row r="10" spans="2:13" s="110" customFormat="1" ht="12.75">
      <c r="B10" s="2" t="s">
        <v>82</v>
      </c>
      <c r="C10" s="48">
        <f>SUM(C6:C9)</f>
        <v>16588</v>
      </c>
      <c r="D10" s="48"/>
      <c r="E10" s="48">
        <f>SUM(E6:E9)</f>
        <v>15072</v>
      </c>
      <c r="F10" s="48"/>
      <c r="G10" s="48">
        <f>SUM(G6:G9)</f>
        <v>15544</v>
      </c>
      <c r="H10" s="48"/>
      <c r="I10" s="48">
        <f>SUM(I6:I9)</f>
        <v>13749</v>
      </c>
      <c r="J10" s="48"/>
      <c r="K10" s="48">
        <f>SUM(K6:K9)</f>
        <v>0</v>
      </c>
      <c r="L10" s="48"/>
      <c r="M10" s="48">
        <f>SUM(C10:L10)</f>
        <v>60953</v>
      </c>
    </row>
    <row r="11" spans="1:13" s="110" customFormat="1" ht="12.75">
      <c r="A11" s="49"/>
      <c r="B11" s="2" t="s">
        <v>104</v>
      </c>
      <c r="C11" s="52">
        <v>56</v>
      </c>
      <c r="D11" s="1"/>
      <c r="E11" s="52">
        <v>56</v>
      </c>
      <c r="F11" s="1"/>
      <c r="G11" s="52">
        <v>82</v>
      </c>
      <c r="H11" s="1"/>
      <c r="I11" s="52">
        <v>43</v>
      </c>
      <c r="J11" s="1"/>
      <c r="K11" s="52"/>
      <c r="L11" s="1"/>
      <c r="M11" s="49">
        <f>SUM(C11:L11)</f>
        <v>237</v>
      </c>
    </row>
    <row r="12" spans="2:13" s="110" customFormat="1" ht="12.75">
      <c r="B12" s="2" t="s">
        <v>105</v>
      </c>
      <c r="C12" s="52">
        <v>9</v>
      </c>
      <c r="D12" s="1"/>
      <c r="E12" s="52">
        <v>1</v>
      </c>
      <c r="F12" s="1"/>
      <c r="G12" s="52">
        <v>6</v>
      </c>
      <c r="H12" s="1"/>
      <c r="I12" s="52">
        <v>2</v>
      </c>
      <c r="J12" s="1"/>
      <c r="K12" s="52"/>
      <c r="L12" s="1"/>
      <c r="M12" s="49">
        <f>SUM(C12:L12)</f>
        <v>18</v>
      </c>
    </row>
    <row r="13" spans="2:13" s="110" customFormat="1" ht="12.75">
      <c r="B13" s="2" t="s">
        <v>8</v>
      </c>
      <c r="C13" s="49">
        <f>SUM(C10:C12)</f>
        <v>16653</v>
      </c>
      <c r="D13" s="49"/>
      <c r="E13" s="49">
        <f>SUM(E10:E12)</f>
        <v>15129</v>
      </c>
      <c r="F13" s="49"/>
      <c r="G13" s="49">
        <f>SUM(G10:G12)</f>
        <v>15632</v>
      </c>
      <c r="H13" s="49"/>
      <c r="I13" s="49">
        <f>SUM(I10:I12)</f>
        <v>13794</v>
      </c>
      <c r="J13" s="49"/>
      <c r="K13" s="49">
        <f>SUM(K10:K12)</f>
        <v>0</v>
      </c>
      <c r="L13" s="49"/>
      <c r="M13" s="49">
        <f>SUM(C13:L13)</f>
        <v>61208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5320</v>
      </c>
      <c r="D15" s="48"/>
      <c r="E15" s="53">
        <v>10251</v>
      </c>
      <c r="F15" s="48"/>
      <c r="G15" s="53">
        <v>3244</v>
      </c>
      <c r="H15" s="48"/>
      <c r="I15" s="53">
        <v>23241</v>
      </c>
      <c r="J15" s="48"/>
      <c r="K15" s="53"/>
      <c r="L15" s="48"/>
      <c r="M15" s="48">
        <f>SUM(C15:L15)</f>
        <v>42056</v>
      </c>
    </row>
    <row r="16" spans="2:13" s="110" customFormat="1" ht="12.75">
      <c r="B16" s="2" t="s">
        <v>10</v>
      </c>
      <c r="C16" s="52">
        <v>26880</v>
      </c>
      <c r="D16" s="1"/>
      <c r="E16" s="52">
        <v>61449</v>
      </c>
      <c r="F16" s="1"/>
      <c r="G16" s="52">
        <v>26819</v>
      </c>
      <c r="H16" s="1"/>
      <c r="I16" s="52">
        <v>110185</v>
      </c>
      <c r="J16" s="1"/>
      <c r="K16" s="52"/>
      <c r="L16" s="1"/>
      <c r="M16" s="49">
        <f>SUM(C16:L16)</f>
        <v>225333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11074</v>
      </c>
      <c r="D18" s="1"/>
      <c r="E18" s="52">
        <v>8246</v>
      </c>
      <c r="F18" s="1"/>
      <c r="G18" s="52">
        <v>15314</v>
      </c>
      <c r="H18" s="122"/>
      <c r="I18" s="52">
        <v>16270</v>
      </c>
      <c r="J18" s="49"/>
      <c r="K18" s="52"/>
      <c r="L18" s="1"/>
      <c r="M18" s="49">
        <f aca="true" t="shared" si="0" ref="M18:M25">SUM(C18:L18)</f>
        <v>50904</v>
      </c>
      <c r="O18" s="120"/>
      <c r="P18" s="121"/>
      <c r="Q18" s="55"/>
    </row>
    <row r="19" spans="2:15" s="110" customFormat="1" ht="12.75">
      <c r="B19" s="2" t="s">
        <v>95</v>
      </c>
      <c r="C19" s="52">
        <v>7327</v>
      </c>
      <c r="D19" s="1"/>
      <c r="E19" s="52">
        <v>8467</v>
      </c>
      <c r="F19" s="1"/>
      <c r="G19" s="52">
        <v>7632</v>
      </c>
      <c r="H19" s="1"/>
      <c r="I19" s="52">
        <v>8448</v>
      </c>
      <c r="J19" s="1"/>
      <c r="K19" s="52"/>
      <c r="L19" s="1"/>
      <c r="M19" s="49">
        <f t="shared" si="0"/>
        <v>31874</v>
      </c>
      <c r="O19" s="123"/>
    </row>
    <row r="20" spans="2:15" s="110" customFormat="1" ht="12.75">
      <c r="B20" s="2" t="s">
        <v>90</v>
      </c>
      <c r="C20" s="52">
        <v>10</v>
      </c>
      <c r="D20" s="1"/>
      <c r="E20" s="52">
        <v>1</v>
      </c>
      <c r="F20" s="1"/>
      <c r="G20" s="52">
        <v>5</v>
      </c>
      <c r="H20" s="1"/>
      <c r="I20" s="52">
        <v>14</v>
      </c>
      <c r="J20" s="1"/>
      <c r="K20" s="52"/>
      <c r="L20" s="1"/>
      <c r="M20" s="49">
        <f t="shared" si="0"/>
        <v>30</v>
      </c>
      <c r="O20" s="123"/>
    </row>
    <row r="21" spans="2:49" s="110" customFormat="1" ht="12.75">
      <c r="B21" s="2" t="s">
        <v>96</v>
      </c>
      <c r="C21" s="52">
        <v>3822</v>
      </c>
      <c r="D21" s="1"/>
      <c r="E21" s="52">
        <v>5408</v>
      </c>
      <c r="F21" s="1"/>
      <c r="G21" s="52">
        <v>9285</v>
      </c>
      <c r="H21" s="1"/>
      <c r="I21" s="52">
        <v>3927</v>
      </c>
      <c r="J21" s="1"/>
      <c r="K21" s="52"/>
      <c r="L21" s="1"/>
      <c r="M21" s="49">
        <f t="shared" si="0"/>
        <v>22442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22233</v>
      </c>
      <c r="D22" s="50"/>
      <c r="E22" s="50">
        <f>SUM(E18:E21)</f>
        <v>22122</v>
      </c>
      <c r="F22" s="50"/>
      <c r="G22" s="50">
        <f>SUM(G18:G21)</f>
        <v>32236</v>
      </c>
      <c r="H22" s="50"/>
      <c r="I22" s="50">
        <f>SUM(I18:I21)</f>
        <v>28659</v>
      </c>
      <c r="J22" s="55"/>
      <c r="K22" s="50">
        <f>SUM(K18:K21)</f>
        <v>0</v>
      </c>
      <c r="L22" s="50"/>
      <c r="M22" s="49">
        <f t="shared" si="0"/>
        <v>105250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11606</v>
      </c>
      <c r="D23" s="50"/>
      <c r="E23" s="107">
        <v>8239</v>
      </c>
      <c r="F23" s="50"/>
      <c r="G23" s="107">
        <v>8065</v>
      </c>
      <c r="H23" s="50"/>
      <c r="I23" s="107">
        <v>8620</v>
      </c>
      <c r="J23" s="55"/>
      <c r="K23" s="107">
        <v>0</v>
      </c>
      <c r="L23" s="50"/>
      <c r="M23" s="49">
        <f t="shared" si="0"/>
        <v>36530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0</v>
      </c>
      <c r="D24" s="1"/>
      <c r="E24" s="52">
        <v>70</v>
      </c>
      <c r="F24" s="119"/>
      <c r="G24" s="52">
        <v>0</v>
      </c>
      <c r="H24" s="1"/>
      <c r="I24" s="52">
        <v>0</v>
      </c>
      <c r="J24" s="1"/>
      <c r="K24" s="52"/>
      <c r="L24" s="1"/>
      <c r="M24" s="1">
        <f t="shared" si="0"/>
        <v>70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33839</v>
      </c>
      <c r="D25" s="51"/>
      <c r="E25" s="51">
        <f>SUM(E22:E24)</f>
        <v>30431</v>
      </c>
      <c r="F25" s="56"/>
      <c r="G25" s="51">
        <f>SUM(G22:G24)</f>
        <v>40301</v>
      </c>
      <c r="H25" s="51"/>
      <c r="I25" s="51">
        <f>SUM(I22:I24)</f>
        <v>37279</v>
      </c>
      <c r="J25" s="56"/>
      <c r="K25" s="51">
        <f>SUM(K22:K24)</f>
        <v>0</v>
      </c>
      <c r="L25" s="51"/>
      <c r="M25" s="51">
        <f t="shared" si="0"/>
        <v>141850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0.5260436012457499</v>
      </c>
      <c r="D26" s="108"/>
      <c r="E26" s="108">
        <f aca="true" t="shared" si="1" ref="E26:M26">(E18+E19+E20+E24)/(E10+E18+E19+E20+E24)</f>
        <v>0.5268709191361125</v>
      </c>
      <c r="F26" s="108"/>
      <c r="G26" s="108">
        <f t="shared" si="1"/>
        <v>0.5962072996493051</v>
      </c>
      <c r="H26" s="108"/>
      <c r="I26" s="108">
        <f t="shared" si="1"/>
        <v>0.6427067903640757</v>
      </c>
      <c r="J26" s="108"/>
      <c r="K26" s="108" t="e">
        <f t="shared" si="1"/>
        <v>#DIV/0!</v>
      </c>
      <c r="L26" s="108"/>
      <c r="M26" s="108">
        <f t="shared" si="1"/>
        <v>0.5762179224228435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0.440894758760188</v>
      </c>
      <c r="D27" s="106"/>
      <c r="E27" s="106">
        <f aca="true" t="shared" si="2" ref="E27:M27">(E18+E19+E21+E20)/(E10+E25)</f>
        <v>0.4861657473133639</v>
      </c>
      <c r="F27" s="106"/>
      <c r="G27" s="106">
        <f t="shared" si="2"/>
        <v>0.5772405765959352</v>
      </c>
      <c r="H27" s="106"/>
      <c r="I27" s="106">
        <f t="shared" si="2"/>
        <v>0.5616328290350396</v>
      </c>
      <c r="J27" s="106"/>
      <c r="K27" s="106" t="e">
        <f t="shared" si="2"/>
        <v>#DIV/0!</v>
      </c>
      <c r="L27" s="106"/>
      <c r="M27" s="106">
        <f t="shared" si="2"/>
        <v>0.518976543739491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0.23015448073452713</v>
      </c>
      <c r="D28" s="106"/>
      <c r="E28" s="106">
        <f aca="true" t="shared" si="3" ref="E28:M28">E23/(E10+E25)</f>
        <v>0.1810649847262818</v>
      </c>
      <c r="F28" s="106"/>
      <c r="G28" s="106">
        <f t="shared" si="3"/>
        <v>0.14441758438535232</v>
      </c>
      <c r="H28" s="106"/>
      <c r="I28" s="106">
        <f t="shared" si="3"/>
        <v>0.168926863682684</v>
      </c>
      <c r="J28" s="106"/>
      <c r="K28" s="106" t="e">
        <f t="shared" si="3"/>
        <v>#DIV/0!</v>
      </c>
      <c r="L28" s="106"/>
      <c r="M28" s="106">
        <f t="shared" si="3"/>
        <v>0.18012554054920293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</v>
      </c>
      <c r="D29" s="106"/>
      <c r="E29" s="106">
        <f aca="true" t="shared" si="4" ref="E29:M29">E24/(E10+E25)</f>
        <v>0.001538360108124739</v>
      </c>
      <c r="F29" s="106"/>
      <c r="G29" s="106">
        <f t="shared" si="4"/>
        <v>0</v>
      </c>
      <c r="H29" s="106"/>
      <c r="I29" s="106">
        <f t="shared" si="4"/>
        <v>0</v>
      </c>
      <c r="J29" s="106"/>
      <c r="K29" s="106" t="e">
        <f t="shared" si="4"/>
        <v>#DIV/0!</v>
      </c>
      <c r="L29" s="106"/>
      <c r="M29" s="106">
        <f t="shared" si="4"/>
        <v>0.0003451625469051247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0.6710492394947152</v>
      </c>
      <c r="D30" s="109"/>
      <c r="E30" s="109">
        <f aca="true" t="shared" si="5" ref="E30:M30">E25/(E10+E25)</f>
        <v>0.6687690921477705</v>
      </c>
      <c r="F30" s="109"/>
      <c r="G30" s="109">
        <f t="shared" si="5"/>
        <v>0.7216581609812875</v>
      </c>
      <c r="H30" s="109"/>
      <c r="I30" s="109">
        <f t="shared" si="5"/>
        <v>0.7305596927177236</v>
      </c>
      <c r="J30" s="109"/>
      <c r="K30" s="109" t="e">
        <f t="shared" si="5"/>
        <v>#DIV/0!</v>
      </c>
      <c r="L30" s="109"/>
      <c r="M30" s="109">
        <f t="shared" si="5"/>
        <v>0.6994472468355991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118</v>
      </c>
      <c r="D31" s="145"/>
      <c r="E31" s="146" t="s">
        <v>119</v>
      </c>
      <c r="F31" s="146"/>
      <c r="G31" s="146" t="s">
        <v>116</v>
      </c>
      <c r="H31" s="146"/>
      <c r="I31" s="146" t="s">
        <v>117</v>
      </c>
      <c r="J31" s="146"/>
      <c r="K31" s="147" t="s">
        <v>107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272</v>
      </c>
      <c r="D34" s="57">
        <v>7</v>
      </c>
      <c r="E34" s="57">
        <v>278</v>
      </c>
      <c r="F34" s="57">
        <v>8</v>
      </c>
      <c r="G34" s="57">
        <v>283</v>
      </c>
      <c r="H34" s="57">
        <v>10</v>
      </c>
      <c r="I34" s="57">
        <v>299</v>
      </c>
      <c r="J34" s="57">
        <v>1</v>
      </c>
      <c r="K34" s="57"/>
      <c r="L34" s="57"/>
      <c r="M34" s="138"/>
    </row>
    <row r="35" spans="2:13" s="140" customFormat="1" ht="15.75" thickBot="1">
      <c r="B35" s="112" t="s">
        <v>100</v>
      </c>
      <c r="C35" s="58">
        <v>272</v>
      </c>
      <c r="D35" s="58">
        <v>7</v>
      </c>
      <c r="E35" s="58">
        <v>278</v>
      </c>
      <c r="F35" s="58">
        <v>8</v>
      </c>
      <c r="G35" s="58">
        <v>283</v>
      </c>
      <c r="H35" s="58">
        <v>10</v>
      </c>
      <c r="I35" s="58">
        <v>299</v>
      </c>
      <c r="J35" s="58">
        <v>1</v>
      </c>
      <c r="K35" s="58"/>
      <c r="L35" s="58"/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October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workbookViewId="0" topLeftCell="A1">
      <selection activeCell="A16" sqref="A16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118</v>
      </c>
      <c r="D4" s="171"/>
      <c r="E4" s="171" t="s">
        <v>119</v>
      </c>
      <c r="F4" s="171"/>
      <c r="G4" s="172" t="s">
        <v>116</v>
      </c>
      <c r="H4" s="172"/>
      <c r="I4" s="171" t="s">
        <v>117</v>
      </c>
      <c r="J4" s="171"/>
      <c r="K4" s="173" t="s">
        <v>110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109</v>
      </c>
      <c r="B8" s="9"/>
      <c r="C8" s="174">
        <v>4509</v>
      </c>
      <c r="D8" s="174">
        <v>271</v>
      </c>
      <c r="E8" s="174">
        <v>3013</v>
      </c>
      <c r="F8" s="174">
        <v>279</v>
      </c>
      <c r="G8" s="174">
        <v>3698</v>
      </c>
      <c r="H8" s="174">
        <v>286</v>
      </c>
      <c r="I8" s="174">
        <v>2683</v>
      </c>
      <c r="J8" s="174">
        <v>296</v>
      </c>
      <c r="K8" s="174"/>
      <c r="L8" s="174"/>
      <c r="M8" s="4">
        <f>C8+E8+G8+I8+K8</f>
        <v>13903</v>
      </c>
      <c r="N8" s="155"/>
    </row>
    <row r="9" spans="1:14" ht="15">
      <c r="A9" s="9" t="s">
        <v>92</v>
      </c>
      <c r="B9" s="9"/>
      <c r="C9" s="174">
        <v>11448</v>
      </c>
      <c r="D9" s="174">
        <v>271</v>
      </c>
      <c r="E9" s="174">
        <v>11680</v>
      </c>
      <c r="F9" s="174">
        <v>279</v>
      </c>
      <c r="G9" s="174">
        <v>10883</v>
      </c>
      <c r="H9" s="174">
        <v>286</v>
      </c>
      <c r="I9" s="174">
        <v>15535</v>
      </c>
      <c r="J9" s="174">
        <v>296</v>
      </c>
      <c r="K9" s="174"/>
      <c r="L9" s="174"/>
      <c r="M9" s="4">
        <f>C9+E9+G9+I9+K9</f>
        <v>49546</v>
      </c>
      <c r="N9" s="155"/>
    </row>
    <row r="10" spans="1:14" ht="15">
      <c r="A10" s="9" t="s">
        <v>108</v>
      </c>
      <c r="B10" s="9"/>
      <c r="C10" s="174">
        <v>293</v>
      </c>
      <c r="D10" s="174">
        <v>270</v>
      </c>
      <c r="E10" s="174">
        <v>510</v>
      </c>
      <c r="F10" s="174">
        <v>278</v>
      </c>
      <c r="G10" s="174">
        <v>866</v>
      </c>
      <c r="H10" s="174">
        <v>289</v>
      </c>
      <c r="I10" s="174">
        <v>448</v>
      </c>
      <c r="J10" s="174">
        <v>297</v>
      </c>
      <c r="K10" s="174"/>
      <c r="L10" s="174"/>
      <c r="M10" s="4">
        <f>C10+E10+G10+I10+K10</f>
        <v>2117</v>
      </c>
      <c r="N10" s="155"/>
    </row>
    <row r="11" spans="1:14" ht="15">
      <c r="A11" s="9" t="s">
        <v>93</v>
      </c>
      <c r="B11" s="9"/>
      <c r="C11" s="13">
        <f>SUM(C8:C10)</f>
        <v>16250</v>
      </c>
      <c r="D11" s="14"/>
      <c r="E11" s="15">
        <f>SUM(E8:E10)</f>
        <v>15203</v>
      </c>
      <c r="F11" s="14"/>
      <c r="G11" s="15">
        <f>SUM(G8:G10)</f>
        <v>15447</v>
      </c>
      <c r="H11" s="14"/>
      <c r="I11" s="15">
        <f>SUM(I8:I10)</f>
        <v>18666</v>
      </c>
      <c r="J11" s="14"/>
      <c r="K11" s="15">
        <f>SUM(K8:K10)</f>
        <v>0</v>
      </c>
      <c r="L11" s="14"/>
      <c r="M11" s="13">
        <f>SUM(M8:M10)</f>
        <v>65566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118</v>
      </c>
      <c r="D19" s="171"/>
      <c r="E19" s="171" t="s">
        <v>119</v>
      </c>
      <c r="F19" s="171"/>
      <c r="G19" s="172" t="s">
        <v>116</v>
      </c>
      <c r="H19" s="172"/>
      <c r="I19" s="171" t="s">
        <v>117</v>
      </c>
      <c r="J19" s="171"/>
      <c r="K19" s="173" t="s">
        <v>107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/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7</v>
      </c>
      <c r="D25" s="164"/>
      <c r="E25" s="176">
        <v>8</v>
      </c>
      <c r="G25" s="176">
        <v>10</v>
      </c>
      <c r="I25" s="176">
        <v>1</v>
      </c>
      <c r="K25" s="105"/>
    </row>
    <row r="26" spans="1:11" ht="15">
      <c r="A26" s="160" t="s">
        <v>37</v>
      </c>
      <c r="B26" s="161">
        <v>3</v>
      </c>
      <c r="C26" s="176">
        <v>7</v>
      </c>
      <c r="E26" s="176">
        <v>8</v>
      </c>
      <c r="G26" s="176">
        <v>10</v>
      </c>
      <c r="I26" s="176">
        <v>1</v>
      </c>
      <c r="K26" s="105"/>
    </row>
    <row r="27" spans="1:11" ht="15">
      <c r="A27" s="160" t="s">
        <v>91</v>
      </c>
      <c r="B27" s="161">
        <v>3</v>
      </c>
      <c r="C27" s="176">
        <v>7</v>
      </c>
      <c r="E27" s="176">
        <v>8</v>
      </c>
      <c r="G27" s="176">
        <v>10</v>
      </c>
      <c r="I27" s="176">
        <v>1</v>
      </c>
      <c r="K27" s="105"/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8</v>
      </c>
      <c r="D30" s="163"/>
      <c r="E30" s="176">
        <v>7</v>
      </c>
      <c r="F30" s="163"/>
      <c r="G30" s="176">
        <v>7</v>
      </c>
      <c r="H30" s="163"/>
      <c r="I30" s="176">
        <v>4</v>
      </c>
      <c r="K30" s="105"/>
    </row>
    <row r="31" spans="1:11" ht="15">
      <c r="A31" s="160" t="s">
        <v>41</v>
      </c>
      <c r="B31" s="161">
        <v>7</v>
      </c>
      <c r="C31" s="176">
        <v>8</v>
      </c>
      <c r="D31" s="163"/>
      <c r="E31" s="176">
        <v>7</v>
      </c>
      <c r="F31" s="163"/>
      <c r="G31" s="176">
        <v>7</v>
      </c>
      <c r="H31" s="163"/>
      <c r="I31" s="176">
        <v>4</v>
      </c>
      <c r="K31" s="105"/>
    </row>
    <row r="32" spans="1:12" ht="15.75" thickBot="1">
      <c r="A32" s="160" t="s">
        <v>91</v>
      </c>
      <c r="B32" s="161">
        <v>7</v>
      </c>
      <c r="C32" s="176">
        <v>9</v>
      </c>
      <c r="D32" s="163"/>
      <c r="E32" s="176">
        <v>8</v>
      </c>
      <c r="F32" s="163"/>
      <c r="G32" s="176">
        <v>4</v>
      </c>
      <c r="H32" s="163"/>
      <c r="I32" s="176">
        <v>3</v>
      </c>
      <c r="K32" s="105"/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wkrptOctober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E20" sqref="E20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118</v>
      </c>
      <c r="C3" s="184" t="s">
        <v>119</v>
      </c>
      <c r="D3" s="184" t="s">
        <v>116</v>
      </c>
      <c r="E3" s="184" t="s">
        <v>117</v>
      </c>
      <c r="F3" s="185" t="s">
        <v>107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2">
        <f t="shared" si="0"/>
        <v>0</v>
      </c>
    </row>
    <row r="9" spans="1:7" ht="15">
      <c r="A9" s="19" t="s">
        <v>52</v>
      </c>
      <c r="B9" s="94">
        <v>0</v>
      </c>
      <c r="C9" s="94">
        <v>0</v>
      </c>
      <c r="D9" s="94">
        <v>0.75</v>
      </c>
      <c r="E9" s="94">
        <v>0</v>
      </c>
      <c r="F9" s="94">
        <v>0</v>
      </c>
      <c r="G9" s="23">
        <f t="shared" si="0"/>
        <v>0.75</v>
      </c>
    </row>
    <row r="10" spans="1:7" ht="15">
      <c r="A10" s="19" t="s">
        <v>53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0</v>
      </c>
    </row>
    <row r="12" spans="1:7" ht="15.75" thickBot="1">
      <c r="A12" s="24" t="s">
        <v>55</v>
      </c>
      <c r="B12" s="25">
        <f aca="true" t="shared" si="1" ref="B12:G12">SUM(B5:B11)</f>
        <v>0</v>
      </c>
      <c r="C12" s="25">
        <f t="shared" si="1"/>
        <v>0</v>
      </c>
      <c r="D12" s="25">
        <f t="shared" si="1"/>
        <v>0.75</v>
      </c>
      <c r="E12" s="25">
        <f t="shared" si="1"/>
        <v>0</v>
      </c>
      <c r="F12" s="25">
        <f t="shared" si="1"/>
        <v>0</v>
      </c>
      <c r="G12" s="25">
        <f t="shared" si="1"/>
        <v>0.75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118</v>
      </c>
      <c r="C14" s="184" t="s">
        <v>119</v>
      </c>
      <c r="D14" s="184" t="s">
        <v>116</v>
      </c>
      <c r="E14" s="184" t="s">
        <v>117</v>
      </c>
      <c r="F14" s="185" t="s">
        <v>107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8</v>
      </c>
      <c r="C18" s="94">
        <v>0</v>
      </c>
      <c r="D18" s="94">
        <v>0</v>
      </c>
      <c r="E18" s="94">
        <v>8</v>
      </c>
      <c r="F18" s="94">
        <v>0</v>
      </c>
      <c r="G18" s="23">
        <f t="shared" si="2"/>
        <v>16</v>
      </c>
    </row>
    <row r="19" spans="1:7" ht="15">
      <c r="A19" s="19" t="s">
        <v>51</v>
      </c>
      <c r="B19" s="94">
        <v>8</v>
      </c>
      <c r="C19" s="94">
        <v>7.5</v>
      </c>
      <c r="D19" s="94">
        <v>0</v>
      </c>
      <c r="E19" s="94">
        <v>8</v>
      </c>
      <c r="F19" s="94">
        <v>0</v>
      </c>
      <c r="G19" s="23">
        <f t="shared" si="2"/>
        <v>23.5</v>
      </c>
    </row>
    <row r="20" spans="1:7" ht="15">
      <c r="A20" s="19" t="s">
        <v>52</v>
      </c>
      <c r="B20" s="94">
        <v>8</v>
      </c>
      <c r="C20" s="94">
        <v>8</v>
      </c>
      <c r="D20" s="94">
        <v>8</v>
      </c>
      <c r="E20" s="94">
        <v>0</v>
      </c>
      <c r="F20" s="94">
        <v>0</v>
      </c>
      <c r="G20" s="23">
        <f t="shared" si="2"/>
        <v>24</v>
      </c>
    </row>
    <row r="21" spans="1:7" ht="15">
      <c r="A21" s="19" t="s">
        <v>53</v>
      </c>
      <c r="B21" s="94">
        <v>0</v>
      </c>
      <c r="C21" s="94">
        <v>3</v>
      </c>
      <c r="D21" s="94">
        <v>8</v>
      </c>
      <c r="E21" s="94">
        <v>0</v>
      </c>
      <c r="F21" s="94">
        <v>0</v>
      </c>
      <c r="G21" s="23">
        <f t="shared" si="2"/>
        <v>11</v>
      </c>
    </row>
    <row r="22" spans="1:7" ht="15">
      <c r="A22" s="19" t="s">
        <v>54</v>
      </c>
      <c r="B22" s="94">
        <v>0</v>
      </c>
      <c r="C22" s="94">
        <v>0</v>
      </c>
      <c r="D22" s="94">
        <v>8</v>
      </c>
      <c r="E22" s="94">
        <v>0</v>
      </c>
      <c r="F22" s="94">
        <v>0</v>
      </c>
      <c r="G22" s="23">
        <f t="shared" si="2"/>
        <v>8</v>
      </c>
    </row>
    <row r="23" spans="1:7" ht="15.75" thickBot="1">
      <c r="A23" s="24" t="s">
        <v>55</v>
      </c>
      <c r="B23" s="25">
        <f aca="true" t="shared" si="3" ref="B23:G23">SUM(B16:B22)</f>
        <v>24</v>
      </c>
      <c r="C23" s="25">
        <f t="shared" si="3"/>
        <v>18.5</v>
      </c>
      <c r="D23" s="25">
        <f t="shared" si="3"/>
        <v>24</v>
      </c>
      <c r="E23" s="25">
        <f t="shared" si="3"/>
        <v>16</v>
      </c>
      <c r="F23" s="25">
        <f t="shared" si="3"/>
        <v>0</v>
      </c>
      <c r="G23" s="25">
        <f t="shared" si="3"/>
        <v>82.5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 October 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M4" sqref="M4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120</v>
      </c>
      <c r="C5" s="249"/>
      <c r="D5" s="250"/>
      <c r="E5" s="251" t="s">
        <v>121</v>
      </c>
      <c r="F5" s="249"/>
      <c r="G5" s="250"/>
      <c r="H5" s="248" t="s">
        <v>122</v>
      </c>
      <c r="I5" s="249"/>
      <c r="J5" s="250"/>
      <c r="K5" s="248" t="s">
        <v>123</v>
      </c>
      <c r="L5" s="252"/>
      <c r="M5" s="253"/>
      <c r="N5" s="248" t="s">
        <v>110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23</v>
      </c>
      <c r="C11" s="86">
        <v>23</v>
      </c>
      <c r="D11" s="85">
        <v>0</v>
      </c>
      <c r="E11" s="84">
        <v>31</v>
      </c>
      <c r="F11" s="86">
        <v>31</v>
      </c>
      <c r="G11" s="85">
        <v>0</v>
      </c>
      <c r="H11" s="84">
        <v>23</v>
      </c>
      <c r="I11" s="86">
        <v>17</v>
      </c>
      <c r="J11" s="85">
        <v>6</v>
      </c>
      <c r="K11" s="84">
        <v>15</v>
      </c>
      <c r="L11" s="86">
        <v>21</v>
      </c>
      <c r="M11" s="85">
        <v>0</v>
      </c>
      <c r="N11" s="84"/>
      <c r="O11" s="86"/>
      <c r="P11" s="85"/>
      <c r="Q11" s="40">
        <f aca="true" t="shared" si="0" ref="Q11:R15">B11+E11+H11+K11+N11</f>
        <v>92</v>
      </c>
      <c r="R11" s="39">
        <f t="shared" si="0"/>
        <v>92</v>
      </c>
    </row>
    <row r="12" spans="1:18" ht="15.75">
      <c r="A12" s="28" t="s">
        <v>69</v>
      </c>
      <c r="B12" s="84">
        <v>94</v>
      </c>
      <c r="C12" s="86">
        <v>91</v>
      </c>
      <c r="D12" s="85">
        <v>39</v>
      </c>
      <c r="E12" s="84">
        <v>91</v>
      </c>
      <c r="F12" s="86">
        <v>96</v>
      </c>
      <c r="G12" s="85">
        <v>34</v>
      </c>
      <c r="H12" s="84">
        <v>108</v>
      </c>
      <c r="I12" s="86">
        <v>94</v>
      </c>
      <c r="J12" s="85">
        <v>48</v>
      </c>
      <c r="K12" s="84">
        <v>81</v>
      </c>
      <c r="L12" s="86">
        <v>97</v>
      </c>
      <c r="M12" s="85">
        <v>32</v>
      </c>
      <c r="N12" s="84"/>
      <c r="O12" s="86"/>
      <c r="P12" s="85"/>
      <c r="Q12" s="40">
        <f t="shared" si="0"/>
        <v>374</v>
      </c>
      <c r="R12" s="39">
        <f t="shared" si="0"/>
        <v>378</v>
      </c>
    </row>
    <row r="13" spans="1:18" ht="15.75">
      <c r="A13" s="28" t="s">
        <v>70</v>
      </c>
      <c r="B13" s="84">
        <v>395</v>
      </c>
      <c r="C13" s="86">
        <v>412</v>
      </c>
      <c r="D13" s="85">
        <v>103</v>
      </c>
      <c r="E13" s="84">
        <v>406</v>
      </c>
      <c r="F13" s="86">
        <v>418</v>
      </c>
      <c r="G13" s="85">
        <v>91</v>
      </c>
      <c r="H13" s="84">
        <v>426</v>
      </c>
      <c r="I13" s="86">
        <v>407</v>
      </c>
      <c r="J13" s="85">
        <v>110</v>
      </c>
      <c r="K13" s="84">
        <v>424</v>
      </c>
      <c r="L13" s="86">
        <v>428</v>
      </c>
      <c r="M13" s="85">
        <v>106</v>
      </c>
      <c r="N13" s="84"/>
      <c r="O13" s="86"/>
      <c r="P13" s="85"/>
      <c r="Q13" s="40">
        <f t="shared" si="0"/>
        <v>1651</v>
      </c>
      <c r="R13" s="39">
        <f t="shared" si="0"/>
        <v>1665</v>
      </c>
    </row>
    <row r="14" spans="1:18" ht="15.75">
      <c r="A14" s="28" t="s">
        <v>71</v>
      </c>
      <c r="B14" s="84">
        <v>181</v>
      </c>
      <c r="C14" s="86">
        <v>162</v>
      </c>
      <c r="D14" s="85">
        <v>112</v>
      </c>
      <c r="E14" s="84">
        <v>168</v>
      </c>
      <c r="F14" s="86">
        <v>171</v>
      </c>
      <c r="G14" s="85">
        <v>109</v>
      </c>
      <c r="H14" s="84">
        <v>162</v>
      </c>
      <c r="I14" s="86">
        <v>156</v>
      </c>
      <c r="J14" s="85">
        <v>115</v>
      </c>
      <c r="K14" s="84">
        <v>164</v>
      </c>
      <c r="L14" s="86">
        <v>156</v>
      </c>
      <c r="M14" s="85">
        <v>123</v>
      </c>
      <c r="N14" s="84"/>
      <c r="O14" s="86"/>
      <c r="P14" s="85"/>
      <c r="Q14" s="40">
        <f t="shared" si="0"/>
        <v>675</v>
      </c>
      <c r="R14" s="39">
        <f t="shared" si="0"/>
        <v>645</v>
      </c>
    </row>
    <row r="15" spans="1:18" ht="16.5" thickBot="1">
      <c r="A15" s="28" t="s">
        <v>72</v>
      </c>
      <c r="B15" s="87">
        <v>428</v>
      </c>
      <c r="C15" s="88">
        <v>439</v>
      </c>
      <c r="D15" s="89">
        <v>357</v>
      </c>
      <c r="E15" s="87">
        <v>416</v>
      </c>
      <c r="F15" s="88">
        <v>428</v>
      </c>
      <c r="G15" s="89">
        <v>345</v>
      </c>
      <c r="H15" s="87">
        <v>491</v>
      </c>
      <c r="I15" s="88">
        <v>452</v>
      </c>
      <c r="J15" s="89">
        <v>384</v>
      </c>
      <c r="K15" s="87">
        <v>473</v>
      </c>
      <c r="L15" s="88">
        <v>481</v>
      </c>
      <c r="M15" s="89">
        <v>376</v>
      </c>
      <c r="N15" s="87"/>
      <c r="O15" s="88"/>
      <c r="P15" s="89"/>
      <c r="Q15" s="47">
        <f t="shared" si="0"/>
        <v>1808</v>
      </c>
      <c r="R15" s="41">
        <f t="shared" si="0"/>
        <v>1800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111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120</v>
      </c>
      <c r="C27" s="249"/>
      <c r="D27" s="250"/>
      <c r="E27" s="251" t="s">
        <v>121</v>
      </c>
      <c r="F27" s="249"/>
      <c r="G27" s="250"/>
      <c r="H27" s="248" t="s">
        <v>122</v>
      </c>
      <c r="I27" s="249"/>
      <c r="J27" s="250"/>
      <c r="K27" s="248" t="s">
        <v>123</v>
      </c>
      <c r="L27" s="252"/>
      <c r="M27" s="253"/>
      <c r="N27" s="248" t="s">
        <v>110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41</v>
      </c>
      <c r="C31" s="86">
        <v>38</v>
      </c>
      <c r="D31" s="85">
        <v>14</v>
      </c>
      <c r="E31" s="84">
        <v>35</v>
      </c>
      <c r="F31" s="86">
        <v>37</v>
      </c>
      <c r="G31" s="85">
        <v>12</v>
      </c>
      <c r="H31" s="84">
        <v>59</v>
      </c>
      <c r="I31" s="86">
        <v>52</v>
      </c>
      <c r="J31" s="85">
        <v>19</v>
      </c>
      <c r="K31" s="84">
        <v>48</v>
      </c>
      <c r="L31" s="86">
        <v>53</v>
      </c>
      <c r="M31" s="85">
        <v>14</v>
      </c>
      <c r="N31" s="84"/>
      <c r="O31" s="86"/>
      <c r="P31" s="254"/>
      <c r="Q31" s="40">
        <f>B31+E31+H31+K31+N31</f>
        <v>183</v>
      </c>
      <c r="R31" s="39">
        <f>C31+F31+I31+L31+O31</f>
        <v>180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111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120</v>
      </c>
      <c r="C35" s="249"/>
      <c r="D35" s="250"/>
      <c r="E35" s="251" t="s">
        <v>121</v>
      </c>
      <c r="F35" s="249"/>
      <c r="G35" s="250"/>
      <c r="H35" s="248" t="s">
        <v>122</v>
      </c>
      <c r="I35" s="249"/>
      <c r="J35" s="250"/>
      <c r="K35" s="248" t="s">
        <v>123</v>
      </c>
      <c r="L35" s="252"/>
      <c r="M35" s="253"/>
      <c r="N35" s="248" t="s">
        <v>110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1723</v>
      </c>
      <c r="D37" s="39"/>
      <c r="E37" s="40"/>
      <c r="F37" s="86">
        <v>1372</v>
      </c>
      <c r="G37" s="39"/>
      <c r="H37" s="40"/>
      <c r="I37" s="90">
        <v>1689</v>
      </c>
      <c r="J37" s="39"/>
      <c r="K37" s="40"/>
      <c r="L37" s="86">
        <v>1679</v>
      </c>
      <c r="M37" s="39"/>
      <c r="N37" s="40"/>
      <c r="O37" s="86"/>
      <c r="P37" s="39"/>
      <c r="Q37" s="233">
        <f>C37+F37+I37+L37+O37</f>
        <v>6463</v>
      </c>
      <c r="R37" s="39"/>
    </row>
    <row r="38" spans="1:18" ht="15.75">
      <c r="A38" s="28" t="s">
        <v>75</v>
      </c>
      <c r="B38" s="40"/>
      <c r="C38" s="86">
        <v>1131</v>
      </c>
      <c r="D38" s="39"/>
      <c r="E38" s="40"/>
      <c r="F38" s="86">
        <v>869</v>
      </c>
      <c r="G38" s="39"/>
      <c r="H38" s="40"/>
      <c r="I38" s="90">
        <v>1146</v>
      </c>
      <c r="J38" s="39"/>
      <c r="K38" s="234"/>
      <c r="L38" s="86">
        <v>1401</v>
      </c>
      <c r="M38" s="235"/>
      <c r="N38" s="234"/>
      <c r="O38" s="86"/>
      <c r="P38" s="235"/>
      <c r="Q38" s="233">
        <f>C38+F38+I38+L38+O38</f>
        <v>4547</v>
      </c>
      <c r="R38" s="39"/>
    </row>
    <row r="39" spans="1:18" ht="15.75">
      <c r="A39" s="28" t="s">
        <v>76</v>
      </c>
      <c r="B39" s="40"/>
      <c r="C39" s="86">
        <v>27</v>
      </c>
      <c r="D39" s="39"/>
      <c r="E39" s="40"/>
      <c r="F39" s="86">
        <v>15</v>
      </c>
      <c r="G39" s="39"/>
      <c r="H39" s="40"/>
      <c r="I39" s="90">
        <v>38</v>
      </c>
      <c r="J39" s="39"/>
      <c r="K39" s="40"/>
      <c r="L39" s="86">
        <v>46</v>
      </c>
      <c r="M39" s="39"/>
      <c r="N39" s="40"/>
      <c r="O39" s="86"/>
      <c r="P39" s="39"/>
      <c r="Q39" s="233">
        <f>C39+F39+I39+L39+O39</f>
        <v>126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112</v>
      </c>
      <c r="B41" s="40"/>
      <c r="C41" s="86">
        <v>566</v>
      </c>
      <c r="D41" s="39"/>
      <c r="E41" s="40"/>
      <c r="F41" s="86">
        <v>469</v>
      </c>
      <c r="G41" s="39"/>
      <c r="H41" s="40"/>
      <c r="I41" s="90">
        <v>508</v>
      </c>
      <c r="J41" s="39"/>
      <c r="K41" s="40"/>
      <c r="L41" s="86">
        <v>257</v>
      </c>
      <c r="M41" s="39"/>
      <c r="N41" s="40"/>
      <c r="O41" s="86"/>
      <c r="P41" s="39"/>
      <c r="Q41" s="233">
        <f>C41+F41+I41+L41+O41</f>
        <v>1800</v>
      </c>
      <c r="R41" s="39"/>
    </row>
    <row r="42" spans="1:18" ht="15.75">
      <c r="A42" s="28" t="s">
        <v>113</v>
      </c>
      <c r="B42" s="40"/>
      <c r="C42" s="236">
        <f>C41/C37</f>
        <v>0.3284968078932095</v>
      </c>
      <c r="D42" s="236"/>
      <c r="E42" s="40"/>
      <c r="F42" s="236">
        <f>F41/F37</f>
        <v>0.34183673469387754</v>
      </c>
      <c r="G42" s="236"/>
      <c r="H42" s="40"/>
      <c r="I42" s="236">
        <f>I41/I37</f>
        <v>0.30076968620485495</v>
      </c>
      <c r="J42" s="236"/>
      <c r="K42" s="40"/>
      <c r="L42" s="236">
        <f>L41/L37</f>
        <v>0.15306730196545562</v>
      </c>
      <c r="M42" s="236"/>
      <c r="N42" s="40"/>
      <c r="O42" s="236" t="e">
        <f>O41/O37</f>
        <v>#DIV/0!</v>
      </c>
      <c r="P42" s="39"/>
      <c r="Q42" s="237">
        <f>Q41/Q37</f>
        <v>0.278508432616432</v>
      </c>
      <c r="R42" s="39"/>
    </row>
    <row r="43" spans="1:18" ht="15.75">
      <c r="A43" s="28" t="s">
        <v>77</v>
      </c>
      <c r="B43" s="40"/>
      <c r="C43" s="86">
        <v>396</v>
      </c>
      <c r="D43" s="39"/>
      <c r="E43" s="40"/>
      <c r="F43" s="86">
        <v>367</v>
      </c>
      <c r="G43" s="39"/>
      <c r="H43" s="40"/>
      <c r="I43" s="90">
        <v>361</v>
      </c>
      <c r="J43" s="39"/>
      <c r="K43" s="40"/>
      <c r="L43" s="86">
        <v>172</v>
      </c>
      <c r="M43" s="39"/>
      <c r="N43" s="40"/>
      <c r="O43" s="86"/>
      <c r="P43" s="39"/>
      <c r="Q43" s="233">
        <f>C43+F43+I43+L43+O43</f>
        <v>1296</v>
      </c>
      <c r="R43" s="39"/>
    </row>
    <row r="44" spans="1:19" ht="15.75">
      <c r="A44" s="28" t="s">
        <v>78</v>
      </c>
      <c r="B44" s="238"/>
      <c r="C44" s="236">
        <f>C43/C37</f>
        <v>0.2298316889146837</v>
      </c>
      <c r="D44" s="236"/>
      <c r="E44" s="40"/>
      <c r="F44" s="236">
        <f>F43/F37</f>
        <v>0.26749271137026237</v>
      </c>
      <c r="G44" s="236"/>
      <c r="H44" s="40"/>
      <c r="I44" s="236">
        <f>I43/I37</f>
        <v>0.2137359384251036</v>
      </c>
      <c r="J44" s="236"/>
      <c r="K44" s="40"/>
      <c r="L44" s="236">
        <f>L43/L37</f>
        <v>0.10244192972007148</v>
      </c>
      <c r="M44" s="236"/>
      <c r="N44" s="40"/>
      <c r="O44" s="236" t="e">
        <f>O43/O37</f>
        <v>#DIV/0!</v>
      </c>
      <c r="P44" s="39"/>
      <c r="Q44" s="237">
        <f>Q43/Q37</f>
        <v>0.20052607148383103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&amp;L&amp;"Arial,Regular"clmadmin\claimswkrptOctober2006.xls(4)</oddFooter>
  </headerFooter>
  <ignoredErrors>
    <ignoredError sqref="Q37 C42 C44 F42 F44 I42 I44 L42 L44 O42 O44 Q44" evalError="1"/>
    <ignoredError sqref="B5 E5 H5 K5 B27 E27 H27 K27 K35 H35 E35 B35" twoDigitTextYear="1"/>
    <ignoredError sqref="Q4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2006-12-01T17:51:30Z</cp:lastPrinted>
  <dcterms:created xsi:type="dcterms:W3CDTF">1999-07-06T18:17:21Z</dcterms:created>
  <dcterms:modified xsi:type="dcterms:W3CDTF">2006-12-01T18:38:56Z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