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" yWindow="3522" windowWidth="19212" windowHeight="3546"/>
  </bookViews>
  <sheets>
    <sheet name="Form" sheetId="1" r:id="rId1"/>
    <sheet name="Sample" sheetId="3" r:id="rId2"/>
    <sheet name="MCO Table" sheetId="2" r:id="rId3"/>
  </sheets>
  <definedNames>
    <definedName name="_xlnm.Print_Area" localSheetId="0">Form!$A$1:$L$93</definedName>
    <definedName name="_xlnm.Print_Area" localSheetId="1">Sample!$A$1:$L$93</definedName>
  </definedNames>
  <calcPr calcId="145621"/>
</workbook>
</file>

<file path=xl/calcChain.xml><?xml version="1.0" encoding="utf-8"?>
<calcChain xmlns="http://schemas.openxmlformats.org/spreadsheetml/2006/main">
  <c r="K62" i="3" l="1"/>
  <c r="J60" i="3"/>
  <c r="I60" i="3"/>
  <c r="H60" i="3"/>
  <c r="G60" i="3"/>
  <c r="F60" i="3"/>
  <c r="K56" i="3"/>
  <c r="J56" i="3"/>
  <c r="I56" i="3"/>
  <c r="H56" i="3"/>
  <c r="G56" i="3"/>
  <c r="F56" i="3"/>
  <c r="J55" i="3"/>
  <c r="I55" i="3"/>
  <c r="H55" i="3"/>
  <c r="G55" i="3"/>
  <c r="F55" i="3"/>
  <c r="K55" i="3" s="1"/>
  <c r="J54" i="3"/>
  <c r="I54" i="3"/>
  <c r="H54" i="3"/>
  <c r="G54" i="3"/>
  <c r="K54" i="3" s="1"/>
  <c r="F54" i="3"/>
  <c r="J53" i="3"/>
  <c r="I53" i="3"/>
  <c r="I57" i="3" s="1"/>
  <c r="H53" i="3"/>
  <c r="G53" i="3"/>
  <c r="F53" i="3"/>
  <c r="K53" i="3" s="1"/>
  <c r="J52" i="3"/>
  <c r="I52" i="3"/>
  <c r="H52" i="3"/>
  <c r="G52" i="3"/>
  <c r="K52" i="3" s="1"/>
  <c r="F52" i="3"/>
  <c r="J51" i="3"/>
  <c r="J57" i="3" s="1"/>
  <c r="I51" i="3"/>
  <c r="I61" i="3" s="1"/>
  <c r="H51" i="3"/>
  <c r="H57" i="3" s="1"/>
  <c r="G51" i="3"/>
  <c r="G61" i="3" s="1"/>
  <c r="F51" i="3"/>
  <c r="F57" i="3" s="1"/>
  <c r="J40" i="3"/>
  <c r="I40" i="3"/>
  <c r="H40" i="3"/>
  <c r="G40" i="3"/>
  <c r="F40" i="3"/>
  <c r="J34" i="3"/>
  <c r="I34" i="3"/>
  <c r="H34" i="3"/>
  <c r="G34" i="3"/>
  <c r="F34" i="3"/>
  <c r="K33" i="3"/>
  <c r="K32" i="3"/>
  <c r="K31" i="3"/>
  <c r="K34" i="3" s="1"/>
  <c r="K30" i="3"/>
  <c r="K29" i="3"/>
  <c r="K62" i="1"/>
  <c r="I60" i="1"/>
  <c r="J60" i="1"/>
  <c r="I61" i="1"/>
  <c r="J61" i="1"/>
  <c r="G60" i="1"/>
  <c r="H60" i="1"/>
  <c r="F60" i="1"/>
  <c r="H52" i="1"/>
  <c r="H53" i="1"/>
  <c r="H54" i="1"/>
  <c r="H55" i="1"/>
  <c r="H56" i="1"/>
  <c r="H51" i="1"/>
  <c r="H61" i="1" s="1"/>
  <c r="H40" i="1"/>
  <c r="H34" i="1"/>
  <c r="H57" i="1" l="1"/>
  <c r="K57" i="3"/>
  <c r="G57" i="3"/>
  <c r="H61" i="3"/>
  <c r="F61" i="3"/>
  <c r="J61" i="3"/>
  <c r="J56" i="1"/>
  <c r="J55" i="1"/>
  <c r="J54" i="1"/>
  <c r="J53" i="1"/>
  <c r="J52" i="1"/>
  <c r="J51" i="1"/>
  <c r="J40" i="1"/>
  <c r="J34" i="1"/>
  <c r="K30" i="1"/>
  <c r="K31" i="1"/>
  <c r="K32" i="1"/>
  <c r="K33" i="1"/>
  <c r="K29" i="1"/>
  <c r="J57" i="1" l="1"/>
  <c r="I51" i="1"/>
  <c r="I40" i="1"/>
  <c r="G34" i="1" l="1"/>
  <c r="I34" i="1"/>
  <c r="F34" i="1"/>
  <c r="F53" i="1" l="1"/>
  <c r="I53" i="1" l="1"/>
  <c r="I54" i="1"/>
  <c r="I55" i="1"/>
  <c r="I56" i="1"/>
  <c r="I52" i="1"/>
  <c r="G52" i="1"/>
  <c r="G53" i="1"/>
  <c r="K53" i="1" s="1"/>
  <c r="G54" i="1"/>
  <c r="G55" i="1"/>
  <c r="G56" i="1"/>
  <c r="F54" i="1"/>
  <c r="F55" i="1"/>
  <c r="F56" i="1"/>
  <c r="F52" i="1"/>
  <c r="K52" i="1" s="1"/>
  <c r="G51" i="1"/>
  <c r="G61" i="1" s="1"/>
  <c r="G40" i="1"/>
  <c r="F51" i="1"/>
  <c r="F61" i="1" s="1"/>
  <c r="F40" i="1"/>
  <c r="K54" i="1" l="1"/>
  <c r="K56" i="1"/>
  <c r="K55" i="1"/>
  <c r="F57" i="1"/>
  <c r="G57" i="1"/>
  <c r="I57" i="1"/>
  <c r="K34" i="1"/>
  <c r="K57" i="1" l="1"/>
</calcChain>
</file>

<file path=xl/sharedStrings.xml><?xml version="1.0" encoding="utf-8"?>
<sst xmlns="http://schemas.openxmlformats.org/spreadsheetml/2006/main" count="268" uniqueCount="82">
  <si>
    <t>Provider Name</t>
  </si>
  <si>
    <t>AHCCCS Provider ID</t>
  </si>
  <si>
    <t>AHCCCS Provider Type</t>
  </si>
  <si>
    <t>1.</t>
  </si>
  <si>
    <t>2.</t>
  </si>
  <si>
    <t>a.</t>
  </si>
  <si>
    <t>b.</t>
  </si>
  <si>
    <t>c.</t>
  </si>
  <si>
    <t>d.</t>
  </si>
  <si>
    <t>Enter a brief summary description of the decline in utilization of services attributable to COVID-19.</t>
  </si>
  <si>
    <t>Code</t>
  </si>
  <si>
    <t>Description</t>
  </si>
  <si>
    <t>EPD</t>
  </si>
  <si>
    <t>T1019</t>
  </si>
  <si>
    <t>Total</t>
  </si>
  <si>
    <t>Summary Description of COVID-19 Impact</t>
  </si>
  <si>
    <t>Provider Information</t>
  </si>
  <si>
    <t>3.</t>
  </si>
  <si>
    <t>Contracted Reimbursement Rates by Service Unit</t>
  </si>
  <si>
    <t>BUFC</t>
  </si>
  <si>
    <t>MCP</t>
  </si>
  <si>
    <t>UHCP</t>
  </si>
  <si>
    <t>Type</t>
  </si>
  <si>
    <t>Name</t>
  </si>
  <si>
    <t>BR</t>
  </si>
  <si>
    <t xml:space="preserve">4. </t>
  </si>
  <si>
    <t>Provider Attestation</t>
  </si>
  <si>
    <t>ARIZONA HEALTH CARE COST CONTAINMENT SYSTEM</t>
  </si>
  <si>
    <t>Date</t>
  </si>
  <si>
    <t xml:space="preserve">e. </t>
  </si>
  <si>
    <t>Chief Executive Officer</t>
  </si>
  <si>
    <t>Chief Financial Officer</t>
  </si>
  <si>
    <t>Signature</t>
  </si>
  <si>
    <t xml:space="preserve">Printed Name </t>
  </si>
  <si>
    <t>Tax ID Number</t>
  </si>
  <si>
    <t>Projected Utilization &amp; Retention Payments - Weekly Estimate</t>
  </si>
  <si>
    <t>I understand the billing guidance for retention payments provided by AHCCCS and I agree to bill accordingly.</t>
  </si>
  <si>
    <t>This table shows the calculated weekly retention payment that has been computed from the projected units and contracted rates.</t>
  </si>
  <si>
    <t>Provider Contact Email</t>
  </si>
  <si>
    <t>IMPORTANT MESSAGE:</t>
  </si>
  <si>
    <t>Request Date</t>
  </si>
  <si>
    <t>S5125</t>
  </si>
  <si>
    <t>Attendant Care 15 min</t>
  </si>
  <si>
    <t>S5150</t>
  </si>
  <si>
    <t>Unskilled Respite Care, not hospice, 15 min</t>
  </si>
  <si>
    <t>S5151</t>
  </si>
  <si>
    <t>Unskilled Respite Care, not hospice, per diem</t>
  </si>
  <si>
    <t>Personal Care Services, per 15 min.</t>
  </si>
  <si>
    <t>T1020</t>
  </si>
  <si>
    <t>Personal Care Services, per diem</t>
  </si>
  <si>
    <t>I understand that retention payments are subject to recoupment if an audit determines billing or payment was improper, or duplicate payments for services occurred.</t>
  </si>
  <si>
    <t>*Submit a separate form for each Provider ID</t>
  </si>
  <si>
    <t>Projected Weekly Units by Service and Payer</t>
  </si>
  <si>
    <t xml:space="preserve">Enter contracted reimbursement rate for each service and Payer for service utilization identified above.  </t>
  </si>
  <si>
    <t>Calculated Projected Weekly Retention Payments by Service and Payer</t>
  </si>
  <si>
    <t>In order to receive retention payments, a provider must submit claims to each Payer following the billing guidance.</t>
  </si>
  <si>
    <r>
      <t xml:space="preserve">Enter projected/estimated </t>
    </r>
    <r>
      <rPr>
        <i/>
        <u/>
        <sz val="11"/>
        <color theme="1"/>
        <rFont val="Calibri"/>
        <family val="2"/>
        <scheme val="minor"/>
      </rPr>
      <t>units</t>
    </r>
    <r>
      <rPr>
        <i/>
        <sz val="11"/>
        <color theme="1"/>
        <rFont val="Calibri"/>
        <family val="2"/>
        <scheme val="minor"/>
      </rPr>
      <t xml:space="preserve"> for each service and Payer that are estimated to be billed as retention payments each week.</t>
    </r>
  </si>
  <si>
    <t>The Chief Executive Officer (CEO) and Chief Financial Officer (CFO) must approve the following agreement and attestation via signature. Electronic signatures are acceptable.</t>
  </si>
  <si>
    <t>I hereby agree to the following and attest that the information provided herein is true and accurate to the best of my knowledge:</t>
  </si>
  <si>
    <t>I attest that this provider is experiencing a decline in utilization attributable to COVID-19.</t>
  </si>
  <si>
    <t>I attest and agree that this provider has submitted, or will submit within 30 days, an application for a small business loan under the Paycheck Protection Program (PPP) authorized by the Coronavirus Aid, Relief, and Economic Security Act (CARES Act), if it meets eligibility requirements to apply.</t>
  </si>
  <si>
    <t>I understand that if this provider violates this agreement, retention payments may be recouped and further action taken.</t>
  </si>
  <si>
    <t>Payments will not be made to providers based on the estimated amounts calculated below.  The estimates are for planning purposes only.</t>
  </si>
  <si>
    <t>COVID-19 ALTCS-EPD ATTENDANT CARE AND PERSONAL CARE SERVICES PROVIDER RETENTION PAYMENT QUALIFICATION AND ATTESTATION FORM</t>
  </si>
  <si>
    <t>Native American Community Health Tribal ALTCS</t>
  </si>
  <si>
    <t>White Mountain Apache Tribal ALTCS</t>
  </si>
  <si>
    <t>Navajo Nation  Tribal ALTCS</t>
  </si>
  <si>
    <t>Gila River Indian Community  Tribal ALTCS</t>
  </si>
  <si>
    <t>Tohono O'odham Nation Tribal ALTCS</t>
  </si>
  <si>
    <t>Pasqua Yaqui Tribal ALTCS</t>
  </si>
  <si>
    <t>San Carlos Apache Tribal ALTCS</t>
  </si>
  <si>
    <t>Hopi Tribal ALTCS</t>
  </si>
  <si>
    <t xml:space="preserve">Tribal ALTCS </t>
  </si>
  <si>
    <t>I agree that this provider will not lay off staff, and will maintain staff salary, hours, and wages at levels in place prior to the emergency declaration on March 13, 2020.</t>
  </si>
  <si>
    <t>If changes in staffing and salary levels were made since March 13, 2020, I agree to restore staffing, hours, and salary levels to those in place prior to March 13, 2020, by no later than June 30, 2020.</t>
  </si>
  <si>
    <t>f.</t>
  </si>
  <si>
    <t>Unduplicated count of members for whom retention payments will be billed:</t>
  </si>
  <si>
    <t xml:space="preserve">  Use Drop down function to select applicable Tribal ALTCS Program.</t>
  </si>
  <si>
    <t>Unduplicated count of members for whom retention payments will be billed by Payer:</t>
  </si>
  <si>
    <t>United HealthCare Community Plan</t>
  </si>
  <si>
    <t>Banner - University Family Care</t>
  </si>
  <si>
    <t>Mercy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</si>
</sst>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7" fontId="0" fillId="2" borderId="1" xfId="1" applyNumberFormat="1" applyFont="1" applyFill="1" applyBorder="1" applyProtection="1">
      <protection locked="0"/>
    </xf>
    <xf numFmtId="0" fontId="0" fillId="0" borderId="0" xfId="0" applyProtection="1"/>
    <xf numFmtId="0" fontId="0" fillId="0" borderId="0" xfId="0" quotePrefix="1" applyProtection="1"/>
    <xf numFmtId="0" fontId="5" fillId="0" borderId="0" xfId="0" applyFont="1" applyProtection="1"/>
    <xf numFmtId="0" fontId="0" fillId="0" borderId="0" xfId="0" applyFill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left" indent="1"/>
    </xf>
    <xf numFmtId="0" fontId="7" fillId="0" borderId="0" xfId="0" applyFont="1" applyProtection="1"/>
    <xf numFmtId="0" fontId="6" fillId="0" borderId="0" xfId="0" applyFont="1" applyProtection="1"/>
    <xf numFmtId="0" fontId="0" fillId="0" borderId="0" xfId="0" applyAlignment="1" applyProtection="1">
      <alignment horizontal="left" indent="1"/>
    </xf>
    <xf numFmtId="0" fontId="2" fillId="0" borderId="0" xfId="0" applyFont="1" applyProtection="1"/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Protection="1"/>
    <xf numFmtId="0" fontId="8" fillId="3" borderId="1" xfId="0" applyFont="1" applyFill="1" applyBorder="1" applyProtection="1"/>
    <xf numFmtId="0" fontId="0" fillId="0" borderId="3" xfId="0" applyFill="1" applyBorder="1" applyProtection="1"/>
    <xf numFmtId="0" fontId="0" fillId="0" borderId="10" xfId="0" applyFill="1" applyBorder="1" applyProtection="1"/>
    <xf numFmtId="0" fontId="0" fillId="0" borderId="4" xfId="0" applyBorder="1" applyProtection="1"/>
    <xf numFmtId="164" fontId="0" fillId="0" borderId="1" xfId="1" applyNumberFormat="1" applyFont="1" applyBorder="1" applyProtection="1"/>
    <xf numFmtId="164" fontId="0" fillId="0" borderId="1" xfId="0" applyNumberFormat="1" applyBorder="1" applyProtection="1"/>
    <xf numFmtId="7" fontId="0" fillId="0" borderId="1" xfId="1" applyNumberFormat="1" applyFont="1" applyBorder="1" applyAlignment="1" applyProtection="1">
      <alignment horizontal="right"/>
    </xf>
    <xf numFmtId="7" fontId="0" fillId="0" borderId="1" xfId="1" applyNumberFormat="1" applyFont="1" applyBorder="1" applyProtection="1"/>
    <xf numFmtId="44" fontId="0" fillId="0" borderId="1" xfId="2" applyFont="1" applyBorder="1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/>
    <xf numFmtId="0" fontId="0" fillId="0" borderId="0" xfId="0" applyBorder="1" applyProtection="1"/>
    <xf numFmtId="0" fontId="3" fillId="0" borderId="0" xfId="0" applyFont="1" applyBorder="1" applyAlignment="1" applyProtection="1"/>
    <xf numFmtId="164" fontId="0" fillId="2" borderId="1" xfId="1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wrapText="1"/>
    </xf>
    <xf numFmtId="164" fontId="6" fillId="2" borderId="1" xfId="1" applyNumberFormat="1" applyFont="1" applyFill="1" applyBorder="1" applyAlignment="1" applyProtection="1">
      <alignment horizontal="center" wrapText="1"/>
      <protection locked="0"/>
    </xf>
    <xf numFmtId="164" fontId="6" fillId="0" borderId="1" xfId="1" applyNumberFormat="1" applyFont="1" applyBorder="1" applyAlignment="1" applyProtection="1">
      <alignment horizontal="center" wrapText="1"/>
    </xf>
    <xf numFmtId="0" fontId="3" fillId="0" borderId="0" xfId="0" applyFont="1" applyProtection="1"/>
    <xf numFmtId="0" fontId="0" fillId="0" borderId="0" xfId="0" applyFill="1" applyBorder="1" applyProtection="1"/>
    <xf numFmtId="44" fontId="0" fillId="0" borderId="0" xfId="2" applyFont="1" applyBorder="1" applyProtection="1"/>
    <xf numFmtId="0" fontId="0" fillId="0" borderId="0" xfId="0" quotePrefix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44" fontId="6" fillId="0" borderId="1" xfId="2" applyFont="1" applyBorder="1" applyProtection="1"/>
    <xf numFmtId="44" fontId="6" fillId="0" borderId="1" xfId="2" applyFont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0" fillId="0" borderId="0" xfId="0" applyAlignment="1" applyProtection="1">
      <alignment horizontal="left"/>
    </xf>
    <xf numFmtId="0" fontId="3" fillId="0" borderId="6" xfId="0" applyFont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left"/>
    </xf>
    <xf numFmtId="0" fontId="8" fillId="3" borderId="4" xfId="0" applyFont="1" applyFill="1" applyBorder="1" applyAlignment="1" applyProtection="1">
      <alignment horizontal="left"/>
    </xf>
    <xf numFmtId="0" fontId="9" fillId="0" borderId="0" xfId="0" applyFont="1" applyAlignment="1" applyProtection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0" fillId="0" borderId="13" xfId="0" applyFont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</xf>
    <xf numFmtId="0" fontId="6" fillId="0" borderId="1" xfId="0" applyFont="1" applyBorder="1" applyAlignment="1" applyProtection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abSelected="1" zoomScaleNormal="100" workbookViewId="0">
      <selection sqref="A1:L1"/>
    </sheetView>
  </sheetViews>
  <sheetFormatPr defaultRowHeight="14.4" x14ac:dyDescent="0.55000000000000004"/>
  <cols>
    <col min="1" max="1" width="1.578125" style="4" customWidth="1"/>
    <col min="2" max="2" width="3.578125" style="4" customWidth="1"/>
    <col min="3" max="3" width="6.9453125" style="4" customWidth="1"/>
    <col min="4" max="4" width="19.734375" style="4" customWidth="1"/>
    <col min="5" max="5" width="23.89453125" style="4" customWidth="1"/>
    <col min="6" max="9" width="11.578125" style="4" customWidth="1"/>
    <col min="10" max="10" width="12.68359375" style="4" customWidth="1"/>
    <col min="11" max="11" width="10.7890625" style="4" bestFit="1" customWidth="1"/>
    <col min="12" max="12" width="1.578125" style="4" customWidth="1"/>
    <col min="13" max="16384" width="8.83984375" style="4"/>
  </cols>
  <sheetData>
    <row r="1" spans="1:12" x14ac:dyDescent="0.55000000000000004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x14ac:dyDescent="0.55000000000000004">
      <c r="A2" s="62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4" spans="1:12" x14ac:dyDescent="0.55000000000000004">
      <c r="B4" s="5" t="s">
        <v>3</v>
      </c>
      <c r="C4" s="6" t="s">
        <v>16</v>
      </c>
      <c r="D4" s="6"/>
    </row>
    <row r="5" spans="1:12" x14ac:dyDescent="0.55000000000000004">
      <c r="B5" s="36" t="s">
        <v>5</v>
      </c>
      <c r="C5" s="4" t="s">
        <v>0</v>
      </c>
      <c r="E5" s="1"/>
    </row>
    <row r="6" spans="1:12" x14ac:dyDescent="0.55000000000000004">
      <c r="B6" s="36" t="s">
        <v>6</v>
      </c>
      <c r="C6" s="4" t="s">
        <v>2</v>
      </c>
      <c r="E6" s="1"/>
      <c r="F6" s="7"/>
    </row>
    <row r="7" spans="1:12" x14ac:dyDescent="0.55000000000000004">
      <c r="B7" s="36" t="s">
        <v>7</v>
      </c>
      <c r="C7" s="4" t="s">
        <v>1</v>
      </c>
      <c r="E7" s="1"/>
      <c r="F7" s="8" t="s">
        <v>51</v>
      </c>
    </row>
    <row r="8" spans="1:12" x14ac:dyDescent="0.55000000000000004">
      <c r="B8" s="36" t="s">
        <v>8</v>
      </c>
      <c r="C8" s="4" t="s">
        <v>34</v>
      </c>
      <c r="E8" s="1"/>
    </row>
    <row r="9" spans="1:12" x14ac:dyDescent="0.55000000000000004">
      <c r="B9" s="36" t="s">
        <v>29</v>
      </c>
      <c r="C9" s="4" t="s">
        <v>38</v>
      </c>
      <c r="E9" s="1"/>
    </row>
    <row r="10" spans="1:12" x14ac:dyDescent="0.55000000000000004">
      <c r="B10" s="36" t="s">
        <v>75</v>
      </c>
      <c r="C10" s="4" t="s">
        <v>40</v>
      </c>
      <c r="E10" s="1"/>
    </row>
    <row r="12" spans="1:12" x14ac:dyDescent="0.55000000000000004">
      <c r="B12" s="5" t="s">
        <v>4</v>
      </c>
      <c r="C12" s="4" t="s">
        <v>15</v>
      </c>
    </row>
    <row r="13" spans="1:12" x14ac:dyDescent="0.55000000000000004">
      <c r="C13" s="9" t="s">
        <v>9</v>
      </c>
      <c r="D13" s="9"/>
    </row>
    <row r="14" spans="1:12" x14ac:dyDescent="0.55000000000000004">
      <c r="C14" s="63"/>
      <c r="D14" s="64"/>
      <c r="E14" s="64"/>
      <c r="F14" s="64"/>
      <c r="G14" s="64"/>
      <c r="H14" s="64"/>
      <c r="I14" s="64"/>
      <c r="J14" s="64"/>
      <c r="K14" s="41"/>
    </row>
    <row r="15" spans="1:12" x14ac:dyDescent="0.55000000000000004">
      <c r="C15" s="65"/>
      <c r="D15" s="66"/>
      <c r="E15" s="66"/>
      <c r="F15" s="66"/>
      <c r="G15" s="66"/>
      <c r="H15" s="66"/>
      <c r="I15" s="66"/>
      <c r="J15" s="66"/>
      <c r="K15" s="41"/>
    </row>
    <row r="17" spans="2:11" x14ac:dyDescent="0.55000000000000004">
      <c r="B17" s="6" t="s">
        <v>39</v>
      </c>
    </row>
    <row r="18" spans="2:11" x14ac:dyDescent="0.55000000000000004">
      <c r="C18" s="10" t="s">
        <v>55</v>
      </c>
      <c r="D18" s="11"/>
    </row>
    <row r="19" spans="2:11" ht="14.4" customHeight="1" x14ac:dyDescent="0.55000000000000004">
      <c r="C19" s="67" t="s">
        <v>62</v>
      </c>
      <c r="D19" s="67"/>
      <c r="E19" s="67"/>
      <c r="F19" s="67"/>
      <c r="G19" s="67"/>
      <c r="H19" s="67"/>
      <c r="I19" s="67"/>
      <c r="J19" s="67"/>
    </row>
    <row r="20" spans="2:11" x14ac:dyDescent="0.55000000000000004">
      <c r="C20" s="67"/>
      <c r="D20" s="67"/>
      <c r="E20" s="67"/>
      <c r="F20" s="67"/>
      <c r="G20" s="67"/>
      <c r="H20" s="67"/>
      <c r="I20" s="67"/>
      <c r="J20" s="67"/>
    </row>
    <row r="22" spans="2:11" x14ac:dyDescent="0.55000000000000004">
      <c r="B22" s="5" t="s">
        <v>17</v>
      </c>
      <c r="C22" s="6" t="s">
        <v>35</v>
      </c>
      <c r="D22" s="6"/>
    </row>
    <row r="24" spans="2:11" x14ac:dyDescent="0.55000000000000004">
      <c r="B24" s="12" t="s">
        <v>5</v>
      </c>
      <c r="C24" s="13" t="s">
        <v>52</v>
      </c>
      <c r="D24" s="13"/>
    </row>
    <row r="25" spans="2:11" x14ac:dyDescent="0.55000000000000004">
      <c r="B25" s="12"/>
      <c r="C25" s="9" t="s">
        <v>56</v>
      </c>
      <c r="D25" s="9"/>
    </row>
    <row r="26" spans="2:11" x14ac:dyDescent="0.55000000000000004">
      <c r="B26" s="12"/>
      <c r="C26" s="33" t="s">
        <v>77</v>
      </c>
    </row>
    <row r="27" spans="2:11" x14ac:dyDescent="0.55000000000000004">
      <c r="B27" s="12"/>
      <c r="F27" s="14" t="s">
        <v>12</v>
      </c>
      <c r="G27" s="14" t="s">
        <v>12</v>
      </c>
      <c r="H27" s="14" t="s">
        <v>12</v>
      </c>
      <c r="I27" s="30" t="s">
        <v>72</v>
      </c>
      <c r="J27" s="30" t="s">
        <v>72</v>
      </c>
      <c r="K27" s="11"/>
    </row>
    <row r="28" spans="2:11" ht="57.6" x14ac:dyDescent="0.55000000000000004">
      <c r="B28" s="12"/>
      <c r="C28" s="15" t="s">
        <v>10</v>
      </c>
      <c r="D28" s="60" t="s">
        <v>11</v>
      </c>
      <c r="E28" s="61"/>
      <c r="F28" s="68" t="s">
        <v>80</v>
      </c>
      <c r="G28" s="14" t="s">
        <v>81</v>
      </c>
      <c r="H28" s="68" t="s">
        <v>79</v>
      </c>
      <c r="I28" s="31" t="s">
        <v>65</v>
      </c>
      <c r="J28" s="31" t="s">
        <v>67</v>
      </c>
      <c r="K28" s="14" t="s">
        <v>14</v>
      </c>
    </row>
    <row r="29" spans="2:11" x14ac:dyDescent="0.55000000000000004">
      <c r="B29" s="12"/>
      <c r="C29" s="16" t="s">
        <v>41</v>
      </c>
      <c r="D29" s="46" t="s">
        <v>42</v>
      </c>
      <c r="E29" s="47"/>
      <c r="F29" s="2"/>
      <c r="G29" s="2"/>
      <c r="H29" s="2"/>
      <c r="I29" s="29"/>
      <c r="J29" s="29"/>
      <c r="K29" s="20">
        <f>SUM(F29:J29)</f>
        <v>0</v>
      </c>
    </row>
    <row r="30" spans="2:11" x14ac:dyDescent="0.55000000000000004">
      <c r="B30" s="12"/>
      <c r="C30" s="16" t="s">
        <v>43</v>
      </c>
      <c r="D30" s="46" t="s">
        <v>44</v>
      </c>
      <c r="E30" s="47"/>
      <c r="F30" s="2"/>
      <c r="G30" s="2"/>
      <c r="H30" s="2"/>
      <c r="I30" s="2"/>
      <c r="J30" s="2"/>
      <c r="K30" s="20">
        <f>SUM(F30:J30)</f>
        <v>0</v>
      </c>
    </row>
    <row r="31" spans="2:11" x14ac:dyDescent="0.55000000000000004">
      <c r="B31" s="12"/>
      <c r="C31" s="16" t="s">
        <v>45</v>
      </c>
      <c r="D31" s="46" t="s">
        <v>46</v>
      </c>
      <c r="E31" s="47"/>
      <c r="F31" s="2"/>
      <c r="G31" s="2"/>
      <c r="H31" s="2"/>
      <c r="I31" s="2"/>
      <c r="J31" s="2"/>
      <c r="K31" s="20">
        <f>SUM(F31:J31)</f>
        <v>0</v>
      </c>
    </row>
    <row r="32" spans="2:11" x14ac:dyDescent="0.55000000000000004">
      <c r="B32" s="12"/>
      <c r="C32" s="16" t="s">
        <v>13</v>
      </c>
      <c r="D32" s="46" t="s">
        <v>47</v>
      </c>
      <c r="E32" s="47"/>
      <c r="F32" s="2"/>
      <c r="G32" s="2"/>
      <c r="H32" s="2"/>
      <c r="I32" s="2"/>
      <c r="J32" s="2"/>
      <c r="K32" s="20">
        <f>SUM(F32:J32)</f>
        <v>0</v>
      </c>
    </row>
    <row r="33" spans="2:11" x14ac:dyDescent="0.55000000000000004">
      <c r="B33" s="12"/>
      <c r="C33" s="16" t="s">
        <v>48</v>
      </c>
      <c r="D33" s="46" t="s">
        <v>49</v>
      </c>
      <c r="E33" s="47"/>
      <c r="F33" s="2"/>
      <c r="G33" s="2"/>
      <c r="H33" s="2"/>
      <c r="I33" s="2"/>
      <c r="J33" s="2"/>
      <c r="K33" s="20">
        <f>SUM(F33:J33)</f>
        <v>0</v>
      </c>
    </row>
    <row r="34" spans="2:11" x14ac:dyDescent="0.55000000000000004">
      <c r="B34" s="12"/>
      <c r="C34" s="17" t="s">
        <v>14</v>
      </c>
      <c r="D34" s="18"/>
      <c r="E34" s="19"/>
      <c r="F34" s="21">
        <f>SUM(F28:F33)</f>
        <v>0</v>
      </c>
      <c r="G34" s="21">
        <f t="shared" ref="G34:K34" si="0">SUM(G28:G33)</f>
        <v>0</v>
      </c>
      <c r="H34" s="21">
        <f t="shared" ref="H34" si="1">SUM(H28:H33)</f>
        <v>0</v>
      </c>
      <c r="I34" s="21">
        <f>SUM(I27:I33)</f>
        <v>0</v>
      </c>
      <c r="J34" s="21">
        <f>SUM(J27:J33)</f>
        <v>0</v>
      </c>
      <c r="K34" s="21">
        <f t="shared" si="0"/>
        <v>0</v>
      </c>
    </row>
    <row r="35" spans="2:11" x14ac:dyDescent="0.55000000000000004">
      <c r="B35" s="12"/>
    </row>
    <row r="36" spans="2:11" x14ac:dyDescent="0.55000000000000004">
      <c r="B36" s="12" t="s">
        <v>6</v>
      </c>
      <c r="C36" s="13" t="s">
        <v>18</v>
      </c>
      <c r="D36" s="13"/>
    </row>
    <row r="37" spans="2:11" x14ac:dyDescent="0.55000000000000004">
      <c r="B37" s="12"/>
      <c r="C37" s="9" t="s">
        <v>53</v>
      </c>
      <c r="D37" s="9"/>
    </row>
    <row r="38" spans="2:11" x14ac:dyDescent="0.55000000000000004">
      <c r="B38" s="12"/>
    </row>
    <row r="39" spans="2:11" ht="14.4" customHeight="1" x14ac:dyDescent="0.55000000000000004">
      <c r="B39" s="12"/>
      <c r="C39" s="11"/>
      <c r="D39" s="11"/>
      <c r="E39" s="11"/>
      <c r="F39" s="14" t="s">
        <v>12</v>
      </c>
      <c r="G39" s="14" t="s">
        <v>12</v>
      </c>
      <c r="H39" s="14" t="s">
        <v>12</v>
      </c>
      <c r="I39" s="14" t="s">
        <v>72</v>
      </c>
      <c r="J39" s="14" t="s">
        <v>72</v>
      </c>
    </row>
    <row r="40" spans="2:11" ht="57.6" x14ac:dyDescent="0.55000000000000004">
      <c r="B40" s="12"/>
      <c r="C40" s="15" t="s">
        <v>10</v>
      </c>
      <c r="D40" s="60" t="s">
        <v>11</v>
      </c>
      <c r="E40" s="61"/>
      <c r="F40" s="32" t="str">
        <f>F28</f>
        <v>Banner - University Family Care</v>
      </c>
      <c r="G40" s="32" t="str">
        <f>G28</f>
        <v>Mercy Care</v>
      </c>
      <c r="H40" s="32" t="str">
        <f>H28</f>
        <v>United HealthCare Community Plan</v>
      </c>
      <c r="I40" s="32" t="str">
        <f>I28</f>
        <v>White Mountain Apache Tribal ALTCS</v>
      </c>
      <c r="J40" s="32" t="str">
        <f>J28</f>
        <v>Gila River Indian Community  Tribal ALTCS</v>
      </c>
    </row>
    <row r="41" spans="2:11" x14ac:dyDescent="0.55000000000000004">
      <c r="B41" s="12"/>
      <c r="C41" s="16" t="s">
        <v>41</v>
      </c>
      <c r="D41" s="46" t="s">
        <v>42</v>
      </c>
      <c r="E41" s="47"/>
      <c r="F41" s="3"/>
      <c r="G41" s="3"/>
      <c r="H41" s="3"/>
      <c r="I41" s="22">
        <v>9.0399999999999991</v>
      </c>
      <c r="J41" s="22">
        <v>9.0399999999999991</v>
      </c>
    </row>
    <row r="42" spans="2:11" x14ac:dyDescent="0.55000000000000004">
      <c r="B42" s="12"/>
      <c r="C42" s="16" t="s">
        <v>43</v>
      </c>
      <c r="D42" s="46" t="s">
        <v>44</v>
      </c>
      <c r="E42" s="47"/>
      <c r="F42" s="3"/>
      <c r="G42" s="3"/>
      <c r="H42" s="3"/>
      <c r="I42" s="22">
        <v>316.92</v>
      </c>
      <c r="J42" s="22">
        <v>316.92</v>
      </c>
    </row>
    <row r="43" spans="2:11" x14ac:dyDescent="0.55000000000000004">
      <c r="B43" s="12"/>
      <c r="C43" s="16" t="s">
        <v>45</v>
      </c>
      <c r="D43" s="46" t="s">
        <v>46</v>
      </c>
      <c r="E43" s="47"/>
      <c r="F43" s="3"/>
      <c r="G43" s="3"/>
      <c r="H43" s="3"/>
      <c r="I43" s="22" t="s">
        <v>24</v>
      </c>
      <c r="J43" s="22" t="s">
        <v>24</v>
      </c>
    </row>
    <row r="44" spans="2:11" x14ac:dyDescent="0.55000000000000004">
      <c r="B44" s="12"/>
      <c r="C44" s="16" t="s">
        <v>13</v>
      </c>
      <c r="D44" s="46" t="s">
        <v>47</v>
      </c>
      <c r="E44" s="47"/>
      <c r="F44" s="3"/>
      <c r="G44" s="3"/>
      <c r="H44" s="3"/>
      <c r="I44" s="22" t="s">
        <v>24</v>
      </c>
      <c r="J44" s="22" t="s">
        <v>24</v>
      </c>
    </row>
    <row r="45" spans="2:11" x14ac:dyDescent="0.55000000000000004">
      <c r="B45" s="12"/>
      <c r="C45" s="16" t="s">
        <v>48</v>
      </c>
      <c r="D45" s="46" t="s">
        <v>49</v>
      </c>
      <c r="E45" s="47"/>
      <c r="F45" s="3"/>
      <c r="G45" s="3"/>
      <c r="H45" s="3"/>
      <c r="I45" s="22">
        <v>27</v>
      </c>
      <c r="J45" s="22">
        <v>27</v>
      </c>
    </row>
    <row r="46" spans="2:11" x14ac:dyDescent="0.55000000000000004">
      <c r="B46" s="12"/>
    </row>
    <row r="47" spans="2:11" x14ac:dyDescent="0.55000000000000004">
      <c r="B47" s="12" t="s">
        <v>7</v>
      </c>
      <c r="C47" s="13" t="s">
        <v>54</v>
      </c>
      <c r="D47" s="13"/>
    </row>
    <row r="48" spans="2:11" x14ac:dyDescent="0.55000000000000004">
      <c r="B48" s="12"/>
      <c r="C48" s="9" t="s">
        <v>37</v>
      </c>
      <c r="D48" s="9"/>
    </row>
    <row r="50" spans="2:11" ht="14.4" customHeight="1" x14ac:dyDescent="0.55000000000000004">
      <c r="C50" s="11"/>
      <c r="D50" s="11"/>
      <c r="E50" s="11"/>
      <c r="F50" s="14" t="s">
        <v>12</v>
      </c>
      <c r="G50" s="14" t="s">
        <v>12</v>
      </c>
      <c r="H50" s="14" t="s">
        <v>12</v>
      </c>
      <c r="I50" s="14" t="s">
        <v>72</v>
      </c>
      <c r="J50" s="14" t="s">
        <v>72</v>
      </c>
      <c r="K50" s="11"/>
    </row>
    <row r="51" spans="2:11" ht="57.6" x14ac:dyDescent="0.55000000000000004">
      <c r="C51" s="15" t="s">
        <v>10</v>
      </c>
      <c r="D51" s="60" t="s">
        <v>11</v>
      </c>
      <c r="E51" s="61"/>
      <c r="F51" s="32" t="str">
        <f>F28</f>
        <v>Banner - University Family Care</v>
      </c>
      <c r="G51" s="32" t="str">
        <f>G28</f>
        <v>Mercy Care</v>
      </c>
      <c r="H51" s="32" t="str">
        <f>H28</f>
        <v>United HealthCare Community Plan</v>
      </c>
      <c r="I51" s="32" t="str">
        <f>I28</f>
        <v>White Mountain Apache Tribal ALTCS</v>
      </c>
      <c r="J51" s="32" t="str">
        <f>J28</f>
        <v>Gila River Indian Community  Tribal ALTCS</v>
      </c>
      <c r="K51" s="14" t="s">
        <v>14</v>
      </c>
    </row>
    <row r="52" spans="2:11" x14ac:dyDescent="0.55000000000000004">
      <c r="C52" s="16" t="s">
        <v>41</v>
      </c>
      <c r="D52" s="46" t="s">
        <v>42</v>
      </c>
      <c r="E52" s="47"/>
      <c r="F52" s="23">
        <f t="shared" ref="F52:G56" si="2">IFERROR(F29*F41,0)</f>
        <v>0</v>
      </c>
      <c r="G52" s="23">
        <f t="shared" si="2"/>
        <v>0</v>
      </c>
      <c r="H52" s="23">
        <f t="shared" ref="H52" si="3">IFERROR(H29*H41,0)</f>
        <v>0</v>
      </c>
      <c r="I52" s="22">
        <f t="shared" ref="I52:J56" si="4">IFERROR(I29*I41,"NA")</f>
        <v>0</v>
      </c>
      <c r="J52" s="22">
        <f t="shared" si="4"/>
        <v>0</v>
      </c>
      <c r="K52" s="23">
        <f>SUM(F52:J52)</f>
        <v>0</v>
      </c>
    </row>
    <row r="53" spans="2:11" x14ac:dyDescent="0.55000000000000004">
      <c r="C53" s="16" t="s">
        <v>43</v>
      </c>
      <c r="D53" s="46" t="s">
        <v>44</v>
      </c>
      <c r="E53" s="47"/>
      <c r="F53" s="23">
        <f t="shared" si="2"/>
        <v>0</v>
      </c>
      <c r="G53" s="23">
        <f t="shared" si="2"/>
        <v>0</v>
      </c>
      <c r="H53" s="23">
        <f t="shared" ref="H53" si="5">IFERROR(H30*H42,0)</f>
        <v>0</v>
      </c>
      <c r="I53" s="22">
        <f t="shared" si="4"/>
        <v>0</v>
      </c>
      <c r="J53" s="22">
        <f t="shared" si="4"/>
        <v>0</v>
      </c>
      <c r="K53" s="23">
        <f>SUM(F53:J53)</f>
        <v>0</v>
      </c>
    </row>
    <row r="54" spans="2:11" x14ac:dyDescent="0.55000000000000004">
      <c r="C54" s="16" t="s">
        <v>45</v>
      </c>
      <c r="D54" s="46" t="s">
        <v>46</v>
      </c>
      <c r="E54" s="47"/>
      <c r="F54" s="23">
        <f t="shared" si="2"/>
        <v>0</v>
      </c>
      <c r="G54" s="23">
        <f t="shared" si="2"/>
        <v>0</v>
      </c>
      <c r="H54" s="23">
        <f t="shared" ref="H54" si="6">IFERROR(H31*H43,0)</f>
        <v>0</v>
      </c>
      <c r="I54" s="22" t="str">
        <f t="shared" si="4"/>
        <v>NA</v>
      </c>
      <c r="J54" s="22" t="str">
        <f t="shared" si="4"/>
        <v>NA</v>
      </c>
      <c r="K54" s="23">
        <f>SUM(F54:J54)</f>
        <v>0</v>
      </c>
    </row>
    <row r="55" spans="2:11" x14ac:dyDescent="0.55000000000000004">
      <c r="C55" s="16" t="s">
        <v>13</v>
      </c>
      <c r="D55" s="46" t="s">
        <v>47</v>
      </c>
      <c r="E55" s="47"/>
      <c r="F55" s="23">
        <f t="shared" si="2"/>
        <v>0</v>
      </c>
      <c r="G55" s="23">
        <f t="shared" si="2"/>
        <v>0</v>
      </c>
      <c r="H55" s="23">
        <f t="shared" ref="H55" si="7">IFERROR(H32*H44,0)</f>
        <v>0</v>
      </c>
      <c r="I55" s="22" t="str">
        <f t="shared" si="4"/>
        <v>NA</v>
      </c>
      <c r="J55" s="22" t="str">
        <f t="shared" si="4"/>
        <v>NA</v>
      </c>
      <c r="K55" s="23">
        <f>SUM(F55:J55)</f>
        <v>0</v>
      </c>
    </row>
    <row r="56" spans="2:11" x14ac:dyDescent="0.55000000000000004">
      <c r="C56" s="16" t="s">
        <v>48</v>
      </c>
      <c r="D56" s="46" t="s">
        <v>49</v>
      </c>
      <c r="E56" s="47"/>
      <c r="F56" s="23">
        <f t="shared" si="2"/>
        <v>0</v>
      </c>
      <c r="G56" s="23">
        <f t="shared" si="2"/>
        <v>0</v>
      </c>
      <c r="H56" s="23">
        <f t="shared" ref="H56" si="8">IFERROR(H33*H45,0)</f>
        <v>0</v>
      </c>
      <c r="I56" s="22">
        <f t="shared" si="4"/>
        <v>0</v>
      </c>
      <c r="J56" s="22">
        <f t="shared" si="4"/>
        <v>0</v>
      </c>
      <c r="K56" s="23">
        <f>SUM(F56:J56)</f>
        <v>0</v>
      </c>
    </row>
    <row r="57" spans="2:11" x14ac:dyDescent="0.55000000000000004">
      <c r="C57" s="17" t="s">
        <v>14</v>
      </c>
      <c r="D57" s="18"/>
      <c r="E57" s="19"/>
      <c r="F57" s="24">
        <f>SUM(F51:F56)</f>
        <v>0</v>
      </c>
      <c r="G57" s="24">
        <f t="shared" ref="G57:K57" si="9">SUM(G51:G56)</f>
        <v>0</v>
      </c>
      <c r="H57" s="24">
        <f t="shared" ref="H57" si="10">SUM(H51:H56)</f>
        <v>0</v>
      </c>
      <c r="I57" s="24">
        <f t="shared" si="9"/>
        <v>0</v>
      </c>
      <c r="J57" s="24">
        <f t="shared" ref="J57" si="11">SUM(J51:J56)</f>
        <v>0</v>
      </c>
      <c r="K57" s="24">
        <f t="shared" si="9"/>
        <v>0</v>
      </c>
    </row>
    <row r="58" spans="2:11" x14ac:dyDescent="0.55000000000000004">
      <c r="C58" s="34"/>
      <c r="D58" s="34"/>
      <c r="E58" s="27"/>
      <c r="F58" s="35"/>
      <c r="G58" s="35"/>
      <c r="H58" s="35"/>
      <c r="I58" s="35"/>
      <c r="J58" s="35"/>
    </row>
    <row r="59" spans="2:11" x14ac:dyDescent="0.55000000000000004">
      <c r="B59" s="4" t="s">
        <v>8</v>
      </c>
      <c r="C59" s="13" t="s">
        <v>78</v>
      </c>
      <c r="D59" s="34"/>
      <c r="E59" s="27"/>
      <c r="F59" s="35"/>
      <c r="G59" s="35"/>
      <c r="H59" s="35"/>
      <c r="I59" s="35"/>
      <c r="J59" s="35"/>
    </row>
    <row r="60" spans="2:11" x14ac:dyDescent="0.55000000000000004">
      <c r="C60" s="13"/>
      <c r="D60" s="34"/>
      <c r="E60" s="27"/>
      <c r="F60" s="39" t="str">
        <f>+F50</f>
        <v>EPD</v>
      </c>
      <c r="G60" s="39" t="str">
        <f t="shared" ref="G60:H61" si="12">+G50</f>
        <v>EPD</v>
      </c>
      <c r="H60" s="39" t="str">
        <f t="shared" si="12"/>
        <v>EPD</v>
      </c>
      <c r="I60" s="39" t="str">
        <f>+I50</f>
        <v xml:space="preserve">Tribal ALTCS </v>
      </c>
      <c r="J60" s="39" t="str">
        <f t="shared" ref="J60" si="13">+J50</f>
        <v xml:space="preserve">Tribal ALTCS </v>
      </c>
    </row>
    <row r="61" spans="2:11" ht="57.6" x14ac:dyDescent="0.55000000000000004">
      <c r="C61" s="58" t="s">
        <v>76</v>
      </c>
      <c r="D61" s="58"/>
      <c r="E61" s="59"/>
      <c r="F61" s="40" t="str">
        <f>+F51</f>
        <v>Banner - University Family Care</v>
      </c>
      <c r="G61" s="40" t="str">
        <f t="shared" si="12"/>
        <v>Mercy Care</v>
      </c>
      <c r="H61" s="40" t="str">
        <f t="shared" si="12"/>
        <v>United HealthCare Community Plan</v>
      </c>
      <c r="I61" s="40" t="str">
        <f>+I51</f>
        <v>White Mountain Apache Tribal ALTCS</v>
      </c>
      <c r="J61" s="40" t="str">
        <f t="shared" ref="J61" si="14">+J51</f>
        <v>Gila River Indian Community  Tribal ALTCS</v>
      </c>
      <c r="K61" s="14" t="s">
        <v>14</v>
      </c>
    </row>
    <row r="62" spans="2:11" x14ac:dyDescent="0.55000000000000004">
      <c r="C62" s="58"/>
      <c r="D62" s="58"/>
      <c r="E62" s="59"/>
      <c r="F62" s="2"/>
      <c r="G62" s="2"/>
      <c r="H62" s="2"/>
      <c r="I62" s="29"/>
      <c r="J62" s="29"/>
      <c r="K62" s="21">
        <f>SUM(F62:J62)</f>
        <v>0</v>
      </c>
    </row>
    <row r="64" spans="2:11" x14ac:dyDescent="0.55000000000000004">
      <c r="B64" s="5" t="s">
        <v>25</v>
      </c>
      <c r="C64" s="6" t="s">
        <v>26</v>
      </c>
      <c r="D64" s="6"/>
    </row>
    <row r="65" spans="2:11" ht="14.4" customHeight="1" x14ac:dyDescent="0.55000000000000004">
      <c r="B65" s="5"/>
      <c r="C65" s="57" t="s">
        <v>57</v>
      </c>
      <c r="D65" s="57"/>
      <c r="E65" s="57"/>
      <c r="F65" s="57"/>
      <c r="G65" s="57"/>
      <c r="H65" s="57"/>
      <c r="I65" s="57"/>
      <c r="J65" s="57"/>
      <c r="K65" s="25"/>
    </row>
    <row r="66" spans="2:11" x14ac:dyDescent="0.55000000000000004">
      <c r="B66" s="5"/>
      <c r="C66" s="57"/>
      <c r="D66" s="57"/>
      <c r="E66" s="57"/>
      <c r="F66" s="57"/>
      <c r="G66" s="57"/>
      <c r="H66" s="57"/>
      <c r="I66" s="57"/>
      <c r="J66" s="57"/>
      <c r="K66" s="25"/>
    </row>
    <row r="67" spans="2:11" x14ac:dyDescent="0.55000000000000004">
      <c r="B67" s="5"/>
      <c r="C67" s="38"/>
      <c r="D67" s="38"/>
      <c r="E67" s="38"/>
      <c r="F67" s="38"/>
      <c r="G67" s="38"/>
      <c r="H67" s="38"/>
      <c r="I67" s="38"/>
      <c r="J67" s="38"/>
      <c r="K67" s="38"/>
    </row>
    <row r="68" spans="2:11" x14ac:dyDescent="0.55000000000000004">
      <c r="C68" s="33" t="s">
        <v>58</v>
      </c>
    </row>
    <row r="69" spans="2:11" ht="14.4" customHeight="1" x14ac:dyDescent="0.55000000000000004">
      <c r="C69" s="8" t="s">
        <v>59</v>
      </c>
      <c r="D69" s="8"/>
      <c r="E69" s="8"/>
      <c r="F69" s="8"/>
      <c r="G69" s="8"/>
      <c r="H69" s="8"/>
      <c r="I69" s="8"/>
      <c r="J69" s="8"/>
    </row>
    <row r="70" spans="2:11" x14ac:dyDescent="0.55000000000000004">
      <c r="C70" s="8" t="s">
        <v>36</v>
      </c>
      <c r="D70" s="26"/>
      <c r="E70" s="26"/>
      <c r="F70" s="26"/>
      <c r="G70" s="26"/>
      <c r="H70" s="26"/>
      <c r="I70" s="26"/>
      <c r="J70" s="26"/>
    </row>
    <row r="71" spans="2:11" x14ac:dyDescent="0.55000000000000004">
      <c r="C71" s="48" t="s">
        <v>50</v>
      </c>
      <c r="D71" s="48"/>
      <c r="E71" s="48"/>
      <c r="F71" s="48"/>
      <c r="G71" s="48"/>
      <c r="H71" s="48"/>
      <c r="I71" s="48"/>
      <c r="J71" s="48"/>
    </row>
    <row r="72" spans="2:11" x14ac:dyDescent="0.55000000000000004">
      <c r="C72" s="48"/>
      <c r="D72" s="48"/>
      <c r="E72" s="48"/>
      <c r="F72" s="48"/>
      <c r="G72" s="48"/>
      <c r="H72" s="48"/>
      <c r="I72" s="48"/>
      <c r="J72" s="48"/>
    </row>
    <row r="73" spans="2:11" ht="14.4" customHeight="1" x14ac:dyDescent="0.55000000000000004">
      <c r="C73" s="57" t="s">
        <v>73</v>
      </c>
      <c r="D73" s="57"/>
      <c r="E73" s="57"/>
      <c r="F73" s="57"/>
      <c r="G73" s="57"/>
      <c r="H73" s="57"/>
      <c r="I73" s="57"/>
      <c r="J73" s="57"/>
    </row>
    <row r="74" spans="2:11" x14ac:dyDescent="0.55000000000000004">
      <c r="C74" s="57"/>
      <c r="D74" s="57"/>
      <c r="E74" s="57"/>
      <c r="F74" s="57"/>
      <c r="G74" s="57"/>
      <c r="H74" s="57"/>
      <c r="I74" s="57"/>
      <c r="J74" s="57"/>
    </row>
    <row r="75" spans="2:11" x14ac:dyDescent="0.55000000000000004">
      <c r="C75" s="57" t="s">
        <v>74</v>
      </c>
      <c r="D75" s="57"/>
      <c r="E75" s="57"/>
      <c r="F75" s="57"/>
      <c r="G75" s="57"/>
      <c r="H75" s="57"/>
      <c r="I75" s="57"/>
      <c r="J75" s="57"/>
    </row>
    <row r="76" spans="2:11" x14ac:dyDescent="0.55000000000000004">
      <c r="C76" s="57"/>
      <c r="D76" s="57"/>
      <c r="E76" s="57"/>
      <c r="F76" s="57"/>
      <c r="G76" s="57"/>
      <c r="H76" s="57"/>
      <c r="I76" s="57"/>
      <c r="J76" s="57"/>
    </row>
    <row r="77" spans="2:11" x14ac:dyDescent="0.55000000000000004">
      <c r="C77" s="57" t="s">
        <v>60</v>
      </c>
      <c r="D77" s="57"/>
      <c r="E77" s="57"/>
      <c r="F77" s="57"/>
      <c r="G77" s="57"/>
      <c r="H77" s="57"/>
      <c r="I77" s="57"/>
      <c r="J77" s="57"/>
    </row>
    <row r="78" spans="2:11" x14ac:dyDescent="0.55000000000000004">
      <c r="C78" s="57"/>
      <c r="D78" s="57"/>
      <c r="E78" s="57"/>
      <c r="F78" s="57"/>
      <c r="G78" s="57"/>
      <c r="H78" s="57"/>
      <c r="I78" s="57"/>
      <c r="J78" s="57"/>
    </row>
    <row r="79" spans="2:11" x14ac:dyDescent="0.55000000000000004">
      <c r="C79" s="57"/>
      <c r="D79" s="57"/>
      <c r="E79" s="57"/>
      <c r="F79" s="57"/>
      <c r="G79" s="57"/>
      <c r="H79" s="57"/>
      <c r="I79" s="57"/>
      <c r="J79" s="57"/>
    </row>
    <row r="80" spans="2:11" x14ac:dyDescent="0.55000000000000004">
      <c r="C80" s="8" t="s">
        <v>61</v>
      </c>
      <c r="D80" s="26"/>
      <c r="E80" s="26"/>
      <c r="F80" s="26"/>
      <c r="G80" s="26"/>
      <c r="H80" s="26"/>
      <c r="I80" s="26"/>
      <c r="J80" s="26"/>
    </row>
    <row r="82" spans="3:10" x14ac:dyDescent="0.55000000000000004">
      <c r="E82" s="37"/>
    </row>
    <row r="83" spans="3:10" x14ac:dyDescent="0.55000000000000004">
      <c r="C83" s="12" t="s">
        <v>30</v>
      </c>
      <c r="D83" s="12"/>
      <c r="E83" s="49"/>
      <c r="F83" s="49"/>
      <c r="G83" s="49"/>
      <c r="H83" s="9" t="s">
        <v>33</v>
      </c>
    </row>
    <row r="85" spans="3:10" x14ac:dyDescent="0.55000000000000004">
      <c r="E85" s="51"/>
      <c r="F85" s="52"/>
      <c r="G85" s="53"/>
    </row>
    <row r="86" spans="3:10" x14ac:dyDescent="0.55000000000000004">
      <c r="C86" s="12"/>
      <c r="D86" s="12"/>
      <c r="E86" s="54"/>
      <c r="F86" s="55"/>
      <c r="G86" s="56"/>
      <c r="H86" s="27"/>
      <c r="I86" s="44"/>
      <c r="J86" s="45"/>
    </row>
    <row r="87" spans="3:10" x14ac:dyDescent="0.55000000000000004">
      <c r="C87" s="12"/>
      <c r="D87" s="12"/>
      <c r="E87" s="50" t="s">
        <v>32</v>
      </c>
      <c r="F87" s="50"/>
      <c r="G87" s="50"/>
      <c r="H87" s="28"/>
      <c r="I87" s="43" t="s">
        <v>28</v>
      </c>
      <c r="J87" s="43"/>
    </row>
    <row r="89" spans="3:10" x14ac:dyDescent="0.55000000000000004">
      <c r="C89" s="12" t="s">
        <v>31</v>
      </c>
      <c r="D89" s="12"/>
      <c r="E89" s="49"/>
      <c r="F89" s="49"/>
      <c r="G89" s="49"/>
      <c r="H89" s="9" t="s">
        <v>33</v>
      </c>
    </row>
    <row r="91" spans="3:10" x14ac:dyDescent="0.55000000000000004">
      <c r="E91" s="51"/>
      <c r="F91" s="52"/>
      <c r="G91" s="53"/>
    </row>
    <row r="92" spans="3:10" x14ac:dyDescent="0.55000000000000004">
      <c r="C92" s="12"/>
      <c r="D92" s="12"/>
      <c r="E92" s="54"/>
      <c r="F92" s="55"/>
      <c r="G92" s="56"/>
      <c r="H92" s="27"/>
      <c r="I92" s="44"/>
      <c r="J92" s="45"/>
    </row>
    <row r="93" spans="3:10" x14ac:dyDescent="0.55000000000000004">
      <c r="C93" s="12"/>
      <c r="D93" s="12"/>
      <c r="E93" s="50" t="s">
        <v>32</v>
      </c>
      <c r="F93" s="50"/>
      <c r="G93" s="50"/>
      <c r="H93" s="28"/>
      <c r="I93" s="43" t="s">
        <v>28</v>
      </c>
      <c r="J93" s="43"/>
    </row>
  </sheetData>
  <sheetProtection password="DD91" sheet="1" objects="1" scenarios="1"/>
  <mergeCells count="38">
    <mergeCell ref="A1:L1"/>
    <mergeCell ref="A2:L2"/>
    <mergeCell ref="D41:E41"/>
    <mergeCell ref="D45:E45"/>
    <mergeCell ref="C14:J15"/>
    <mergeCell ref="C19:J20"/>
    <mergeCell ref="D40:E40"/>
    <mergeCell ref="D52:E52"/>
    <mergeCell ref="D54:E54"/>
    <mergeCell ref="E87:G87"/>
    <mergeCell ref="D28:E28"/>
    <mergeCell ref="D42:E42"/>
    <mergeCell ref="D43:E43"/>
    <mergeCell ref="D44:E44"/>
    <mergeCell ref="E83:G83"/>
    <mergeCell ref="D53:E53"/>
    <mergeCell ref="D29:E29"/>
    <mergeCell ref="D30:E30"/>
    <mergeCell ref="D31:E31"/>
    <mergeCell ref="D32:E32"/>
    <mergeCell ref="D33:E33"/>
    <mergeCell ref="D51:E51"/>
    <mergeCell ref="C75:J76"/>
    <mergeCell ref="I87:J87"/>
    <mergeCell ref="I86:J86"/>
    <mergeCell ref="I92:J92"/>
    <mergeCell ref="I93:J93"/>
    <mergeCell ref="D55:E55"/>
    <mergeCell ref="D56:E56"/>
    <mergeCell ref="C71:J72"/>
    <mergeCell ref="E89:G89"/>
    <mergeCell ref="E93:G93"/>
    <mergeCell ref="E85:G86"/>
    <mergeCell ref="E91:G92"/>
    <mergeCell ref="C77:J79"/>
    <mergeCell ref="C65:J66"/>
    <mergeCell ref="C73:J74"/>
    <mergeCell ref="C61:E62"/>
  </mergeCells>
  <printOptions horizontalCentered="1"/>
  <pageMargins left="0.2" right="0.2" top="0.25" bottom="0.25" header="0.3" footer="0.3"/>
  <pageSetup scale="61" orientation="portrait" horizontalDpi="1200" verticalDpi="1200" r:id="rId1"/>
  <headerFooter>
    <oddFooter>&amp;LForm Approved 3/30/20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'MCO Table'!$B$5:$B$12</xm:f>
          </x14:formula1>
          <xm:sqref>I28:J28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zoomScaleNormal="100" workbookViewId="0">
      <selection activeCell="C8" sqref="C8"/>
    </sheetView>
  </sheetViews>
  <sheetFormatPr defaultRowHeight="14.4" x14ac:dyDescent="0.55000000000000004"/>
  <cols>
    <col min="1" max="1" width="1.578125" style="4" customWidth="1"/>
    <col min="2" max="2" width="3.578125" style="4" customWidth="1"/>
    <col min="3" max="3" width="6.9453125" style="4" customWidth="1"/>
    <col min="4" max="4" width="19.734375" style="4" customWidth="1"/>
    <col min="5" max="5" width="23.89453125" style="4" customWidth="1"/>
    <col min="6" max="9" width="11.578125" style="4" customWidth="1"/>
    <col min="10" max="10" width="12.68359375" style="4" customWidth="1"/>
    <col min="11" max="11" width="10.7890625" style="4" bestFit="1" customWidth="1"/>
    <col min="12" max="12" width="1.578125" style="4" customWidth="1"/>
    <col min="13" max="16384" width="8.83984375" style="4"/>
  </cols>
  <sheetData>
    <row r="1" spans="1:12" x14ac:dyDescent="0.55000000000000004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x14ac:dyDescent="0.55000000000000004">
      <c r="A2" s="62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4" spans="1:12" x14ac:dyDescent="0.55000000000000004">
      <c r="B4" s="5" t="s">
        <v>3</v>
      </c>
      <c r="C4" s="6" t="s">
        <v>16</v>
      </c>
      <c r="D4" s="6"/>
    </row>
    <row r="5" spans="1:12" x14ac:dyDescent="0.55000000000000004">
      <c r="B5" s="36" t="s">
        <v>5</v>
      </c>
      <c r="C5" s="4" t="s">
        <v>0</v>
      </c>
      <c r="E5" s="1"/>
    </row>
    <row r="6" spans="1:12" x14ac:dyDescent="0.55000000000000004">
      <c r="B6" s="36" t="s">
        <v>6</v>
      </c>
      <c r="C6" s="4" t="s">
        <v>2</v>
      </c>
      <c r="E6" s="1"/>
      <c r="F6" s="7"/>
    </row>
    <row r="7" spans="1:12" x14ac:dyDescent="0.55000000000000004">
      <c r="B7" s="36" t="s">
        <v>7</v>
      </c>
      <c r="C7" s="4" t="s">
        <v>1</v>
      </c>
      <c r="E7" s="1"/>
      <c r="F7" s="8" t="s">
        <v>51</v>
      </c>
    </row>
    <row r="8" spans="1:12" x14ac:dyDescent="0.55000000000000004">
      <c r="B8" s="36" t="s">
        <v>8</v>
      </c>
      <c r="C8" s="4" t="s">
        <v>34</v>
      </c>
      <c r="E8" s="1"/>
    </row>
    <row r="9" spans="1:12" x14ac:dyDescent="0.55000000000000004">
      <c r="B9" s="36" t="s">
        <v>29</v>
      </c>
      <c r="C9" s="4" t="s">
        <v>38</v>
      </c>
      <c r="E9" s="1"/>
    </row>
    <row r="10" spans="1:12" x14ac:dyDescent="0.55000000000000004">
      <c r="B10" s="36" t="s">
        <v>75</v>
      </c>
      <c r="C10" s="4" t="s">
        <v>40</v>
      </c>
      <c r="E10" s="1"/>
    </row>
    <row r="12" spans="1:12" x14ac:dyDescent="0.55000000000000004">
      <c r="B12" s="5" t="s">
        <v>4</v>
      </c>
      <c r="C12" s="4" t="s">
        <v>15</v>
      </c>
    </row>
    <row r="13" spans="1:12" x14ac:dyDescent="0.55000000000000004">
      <c r="C13" s="9" t="s">
        <v>9</v>
      </c>
      <c r="D13" s="9"/>
    </row>
    <row r="14" spans="1:12" x14ac:dyDescent="0.55000000000000004">
      <c r="C14" s="63"/>
      <c r="D14" s="64"/>
      <c r="E14" s="64"/>
      <c r="F14" s="64"/>
      <c r="G14" s="64"/>
      <c r="H14" s="64"/>
      <c r="I14" s="64"/>
      <c r="J14" s="64"/>
      <c r="K14" s="41"/>
    </row>
    <row r="15" spans="1:12" x14ac:dyDescent="0.55000000000000004">
      <c r="C15" s="65"/>
      <c r="D15" s="66"/>
      <c r="E15" s="66"/>
      <c r="F15" s="66"/>
      <c r="G15" s="66"/>
      <c r="H15" s="66"/>
      <c r="I15" s="66"/>
      <c r="J15" s="66"/>
      <c r="K15" s="41"/>
    </row>
    <row r="17" spans="2:11" x14ac:dyDescent="0.55000000000000004">
      <c r="B17" s="6" t="s">
        <v>39</v>
      </c>
    </row>
    <row r="18" spans="2:11" x14ac:dyDescent="0.55000000000000004">
      <c r="C18" s="10" t="s">
        <v>55</v>
      </c>
      <c r="D18" s="11"/>
    </row>
    <row r="19" spans="2:11" ht="14.4" customHeight="1" x14ac:dyDescent="0.55000000000000004">
      <c r="C19" s="67" t="s">
        <v>62</v>
      </c>
      <c r="D19" s="67"/>
      <c r="E19" s="67"/>
      <c r="F19" s="67"/>
      <c r="G19" s="67"/>
      <c r="H19" s="67"/>
      <c r="I19" s="67"/>
      <c r="J19" s="67"/>
    </row>
    <row r="20" spans="2:11" x14ac:dyDescent="0.55000000000000004">
      <c r="C20" s="67"/>
      <c r="D20" s="67"/>
      <c r="E20" s="67"/>
      <c r="F20" s="67"/>
      <c r="G20" s="67"/>
      <c r="H20" s="67"/>
      <c r="I20" s="67"/>
      <c r="J20" s="67"/>
    </row>
    <row r="22" spans="2:11" x14ac:dyDescent="0.55000000000000004">
      <c r="B22" s="5" t="s">
        <v>17</v>
      </c>
      <c r="C22" s="6" t="s">
        <v>35</v>
      </c>
      <c r="D22" s="6"/>
    </row>
    <row r="24" spans="2:11" x14ac:dyDescent="0.55000000000000004">
      <c r="B24" s="12" t="s">
        <v>5</v>
      </c>
      <c r="C24" s="13" t="s">
        <v>52</v>
      </c>
      <c r="D24" s="13"/>
    </row>
    <row r="25" spans="2:11" x14ac:dyDescent="0.55000000000000004">
      <c r="B25" s="12"/>
      <c r="C25" s="9" t="s">
        <v>56</v>
      </c>
      <c r="D25" s="9"/>
    </row>
    <row r="26" spans="2:11" x14ac:dyDescent="0.55000000000000004">
      <c r="B26" s="12"/>
      <c r="C26" s="33" t="s">
        <v>77</v>
      </c>
    </row>
    <row r="27" spans="2:11" x14ac:dyDescent="0.55000000000000004">
      <c r="B27" s="12"/>
      <c r="F27" s="14" t="s">
        <v>12</v>
      </c>
      <c r="G27" s="14" t="s">
        <v>12</v>
      </c>
      <c r="H27" s="14" t="s">
        <v>12</v>
      </c>
      <c r="I27" s="30" t="s">
        <v>72</v>
      </c>
      <c r="J27" s="30" t="s">
        <v>72</v>
      </c>
      <c r="K27" s="11"/>
    </row>
    <row r="28" spans="2:11" ht="57.6" x14ac:dyDescent="0.55000000000000004">
      <c r="B28" s="12"/>
      <c r="C28" s="15" t="s">
        <v>10</v>
      </c>
      <c r="D28" s="60" t="s">
        <v>11</v>
      </c>
      <c r="E28" s="61"/>
      <c r="F28" s="68" t="s">
        <v>80</v>
      </c>
      <c r="G28" s="14" t="s">
        <v>81</v>
      </c>
      <c r="H28" s="68" t="s">
        <v>79</v>
      </c>
      <c r="I28" s="31" t="s">
        <v>65</v>
      </c>
      <c r="J28" s="31" t="s">
        <v>67</v>
      </c>
      <c r="K28" s="14" t="s">
        <v>14</v>
      </c>
    </row>
    <row r="29" spans="2:11" x14ac:dyDescent="0.55000000000000004">
      <c r="B29" s="12"/>
      <c r="C29" s="16" t="s">
        <v>41</v>
      </c>
      <c r="D29" s="46" t="s">
        <v>42</v>
      </c>
      <c r="E29" s="47"/>
      <c r="F29" s="2">
        <v>10</v>
      </c>
      <c r="G29" s="2">
        <v>10</v>
      </c>
      <c r="H29" s="2">
        <v>10</v>
      </c>
      <c r="I29" s="29">
        <v>10</v>
      </c>
      <c r="J29" s="29">
        <v>10</v>
      </c>
      <c r="K29" s="20">
        <f>SUM(F29:J29)</f>
        <v>50</v>
      </c>
    </row>
    <row r="30" spans="2:11" x14ac:dyDescent="0.55000000000000004">
      <c r="B30" s="12"/>
      <c r="C30" s="16" t="s">
        <v>43</v>
      </c>
      <c r="D30" s="46" t="s">
        <v>44</v>
      </c>
      <c r="E30" s="47"/>
      <c r="F30" s="2">
        <v>20</v>
      </c>
      <c r="G30" s="2">
        <v>20</v>
      </c>
      <c r="H30" s="2">
        <v>20</v>
      </c>
      <c r="I30" s="2">
        <v>20</v>
      </c>
      <c r="J30" s="2">
        <v>20</v>
      </c>
      <c r="K30" s="20">
        <f>SUM(F30:J30)</f>
        <v>100</v>
      </c>
    </row>
    <row r="31" spans="2:11" x14ac:dyDescent="0.55000000000000004">
      <c r="B31" s="12"/>
      <c r="C31" s="16" t="s">
        <v>45</v>
      </c>
      <c r="D31" s="46" t="s">
        <v>46</v>
      </c>
      <c r="E31" s="47"/>
      <c r="F31" s="2">
        <v>30</v>
      </c>
      <c r="G31" s="2">
        <v>30</v>
      </c>
      <c r="H31" s="2">
        <v>30</v>
      </c>
      <c r="I31" s="2">
        <v>30</v>
      </c>
      <c r="J31" s="2">
        <v>30</v>
      </c>
      <c r="K31" s="20">
        <f>SUM(F31:J31)</f>
        <v>150</v>
      </c>
    </row>
    <row r="32" spans="2:11" x14ac:dyDescent="0.55000000000000004">
      <c r="B32" s="12"/>
      <c r="C32" s="16" t="s">
        <v>13</v>
      </c>
      <c r="D32" s="46" t="s">
        <v>47</v>
      </c>
      <c r="E32" s="47"/>
      <c r="F32" s="2">
        <v>40</v>
      </c>
      <c r="G32" s="2">
        <v>40</v>
      </c>
      <c r="H32" s="2">
        <v>40</v>
      </c>
      <c r="I32" s="2">
        <v>40</v>
      </c>
      <c r="J32" s="2">
        <v>40</v>
      </c>
      <c r="K32" s="20">
        <f>SUM(F32:J32)</f>
        <v>200</v>
      </c>
    </row>
    <row r="33" spans="2:11" x14ac:dyDescent="0.55000000000000004">
      <c r="B33" s="12"/>
      <c r="C33" s="16" t="s">
        <v>48</v>
      </c>
      <c r="D33" s="46" t="s">
        <v>49</v>
      </c>
      <c r="E33" s="47"/>
      <c r="F33" s="2">
        <v>50</v>
      </c>
      <c r="G33" s="2">
        <v>50</v>
      </c>
      <c r="H33" s="2">
        <v>50</v>
      </c>
      <c r="I33" s="2">
        <v>50</v>
      </c>
      <c r="J33" s="2">
        <v>50</v>
      </c>
      <c r="K33" s="20">
        <f>SUM(F33:J33)</f>
        <v>250</v>
      </c>
    </row>
    <row r="34" spans="2:11" x14ac:dyDescent="0.55000000000000004">
      <c r="B34" s="12"/>
      <c r="C34" s="17" t="s">
        <v>14</v>
      </c>
      <c r="D34" s="18"/>
      <c r="E34" s="19"/>
      <c r="F34" s="21">
        <f>SUM(F28:F33)</f>
        <v>150</v>
      </c>
      <c r="G34" s="21">
        <f t="shared" ref="G34:K34" si="0">SUM(G28:G33)</f>
        <v>150</v>
      </c>
      <c r="H34" s="21">
        <f t="shared" si="0"/>
        <v>150</v>
      </c>
      <c r="I34" s="21">
        <f>SUM(I27:I33)</f>
        <v>150</v>
      </c>
      <c r="J34" s="21">
        <f>SUM(J27:J33)</f>
        <v>150</v>
      </c>
      <c r="K34" s="21">
        <f t="shared" si="0"/>
        <v>750</v>
      </c>
    </row>
    <row r="35" spans="2:11" x14ac:dyDescent="0.55000000000000004">
      <c r="B35" s="12"/>
    </row>
    <row r="36" spans="2:11" x14ac:dyDescent="0.55000000000000004">
      <c r="B36" s="12" t="s">
        <v>6</v>
      </c>
      <c r="C36" s="13" t="s">
        <v>18</v>
      </c>
      <c r="D36" s="13"/>
    </row>
    <row r="37" spans="2:11" x14ac:dyDescent="0.55000000000000004">
      <c r="B37" s="12"/>
      <c r="C37" s="9" t="s">
        <v>53</v>
      </c>
      <c r="D37" s="9"/>
    </row>
    <row r="38" spans="2:11" x14ac:dyDescent="0.55000000000000004">
      <c r="B38" s="12"/>
    </row>
    <row r="39" spans="2:11" ht="14.4" customHeight="1" x14ac:dyDescent="0.55000000000000004">
      <c r="B39" s="12"/>
      <c r="C39" s="11"/>
      <c r="D39" s="11"/>
      <c r="E39" s="11"/>
      <c r="F39" s="14" t="s">
        <v>12</v>
      </c>
      <c r="G39" s="14" t="s">
        <v>12</v>
      </c>
      <c r="H39" s="14" t="s">
        <v>12</v>
      </c>
      <c r="I39" s="14" t="s">
        <v>72</v>
      </c>
      <c r="J39" s="14" t="s">
        <v>72</v>
      </c>
    </row>
    <row r="40" spans="2:11" ht="57.6" x14ac:dyDescent="0.55000000000000004">
      <c r="B40" s="12"/>
      <c r="C40" s="15" t="s">
        <v>10</v>
      </c>
      <c r="D40" s="60" t="s">
        <v>11</v>
      </c>
      <c r="E40" s="61"/>
      <c r="F40" s="32" t="str">
        <f>F28</f>
        <v>Banner - University Family Care</v>
      </c>
      <c r="G40" s="32" t="str">
        <f>G28</f>
        <v>Mercy Care</v>
      </c>
      <c r="H40" s="32" t="str">
        <f>H28</f>
        <v>United HealthCare Community Plan</v>
      </c>
      <c r="I40" s="32" t="str">
        <f>I28</f>
        <v>White Mountain Apache Tribal ALTCS</v>
      </c>
      <c r="J40" s="32" t="str">
        <f>J28</f>
        <v>Gila River Indian Community  Tribal ALTCS</v>
      </c>
    </row>
    <row r="41" spans="2:11" x14ac:dyDescent="0.55000000000000004">
      <c r="B41" s="12"/>
      <c r="C41" s="16" t="s">
        <v>41</v>
      </c>
      <c r="D41" s="46" t="s">
        <v>42</v>
      </c>
      <c r="E41" s="47"/>
      <c r="F41" s="3">
        <v>10</v>
      </c>
      <c r="G41" s="3">
        <v>10</v>
      </c>
      <c r="H41" s="3">
        <v>10</v>
      </c>
      <c r="I41" s="22">
        <v>9.0399999999999991</v>
      </c>
      <c r="J41" s="22">
        <v>9.0399999999999991</v>
      </c>
    </row>
    <row r="42" spans="2:11" x14ac:dyDescent="0.55000000000000004">
      <c r="B42" s="12"/>
      <c r="C42" s="16" t="s">
        <v>43</v>
      </c>
      <c r="D42" s="46" t="s">
        <v>44</v>
      </c>
      <c r="E42" s="47"/>
      <c r="F42" s="3">
        <v>10</v>
      </c>
      <c r="G42" s="3">
        <v>10</v>
      </c>
      <c r="H42" s="3">
        <v>10</v>
      </c>
      <c r="I42" s="22">
        <v>316.92</v>
      </c>
      <c r="J42" s="22">
        <v>316.92</v>
      </c>
    </row>
    <row r="43" spans="2:11" x14ac:dyDescent="0.55000000000000004">
      <c r="B43" s="12"/>
      <c r="C43" s="16" t="s">
        <v>45</v>
      </c>
      <c r="D43" s="46" t="s">
        <v>46</v>
      </c>
      <c r="E43" s="47"/>
      <c r="F43" s="3">
        <v>10</v>
      </c>
      <c r="G43" s="3">
        <v>10</v>
      </c>
      <c r="H43" s="3">
        <v>10</v>
      </c>
      <c r="I43" s="22" t="s">
        <v>24</v>
      </c>
      <c r="J43" s="22" t="s">
        <v>24</v>
      </c>
    </row>
    <row r="44" spans="2:11" x14ac:dyDescent="0.55000000000000004">
      <c r="B44" s="12"/>
      <c r="C44" s="16" t="s">
        <v>13</v>
      </c>
      <c r="D44" s="46" t="s">
        <v>47</v>
      </c>
      <c r="E44" s="47"/>
      <c r="F44" s="3">
        <v>10</v>
      </c>
      <c r="G44" s="3">
        <v>10</v>
      </c>
      <c r="H44" s="3">
        <v>10</v>
      </c>
      <c r="I44" s="22" t="s">
        <v>24</v>
      </c>
      <c r="J44" s="22" t="s">
        <v>24</v>
      </c>
    </row>
    <row r="45" spans="2:11" x14ac:dyDescent="0.55000000000000004">
      <c r="B45" s="12"/>
      <c r="C45" s="16" t="s">
        <v>48</v>
      </c>
      <c r="D45" s="46" t="s">
        <v>49</v>
      </c>
      <c r="E45" s="47"/>
      <c r="F45" s="3">
        <v>10</v>
      </c>
      <c r="G45" s="3">
        <v>10</v>
      </c>
      <c r="H45" s="3">
        <v>10</v>
      </c>
      <c r="I45" s="22">
        <v>27</v>
      </c>
      <c r="J45" s="22">
        <v>27</v>
      </c>
    </row>
    <row r="46" spans="2:11" x14ac:dyDescent="0.55000000000000004">
      <c r="B46" s="12"/>
    </row>
    <row r="47" spans="2:11" x14ac:dyDescent="0.55000000000000004">
      <c r="B47" s="12" t="s">
        <v>7</v>
      </c>
      <c r="C47" s="13" t="s">
        <v>54</v>
      </c>
      <c r="D47" s="13"/>
    </row>
    <row r="48" spans="2:11" x14ac:dyDescent="0.55000000000000004">
      <c r="B48" s="12"/>
      <c r="C48" s="9" t="s">
        <v>37</v>
      </c>
      <c r="D48" s="9"/>
    </row>
    <row r="50" spans="2:11" ht="14.4" customHeight="1" x14ac:dyDescent="0.55000000000000004">
      <c r="C50" s="11"/>
      <c r="D50" s="11"/>
      <c r="E50" s="11"/>
      <c r="F50" s="14" t="s">
        <v>12</v>
      </c>
      <c r="G50" s="14" t="s">
        <v>12</v>
      </c>
      <c r="H50" s="14" t="s">
        <v>12</v>
      </c>
      <c r="I50" s="14" t="s">
        <v>72</v>
      </c>
      <c r="J50" s="14" t="s">
        <v>72</v>
      </c>
      <c r="K50" s="11"/>
    </row>
    <row r="51" spans="2:11" ht="57.6" x14ac:dyDescent="0.55000000000000004">
      <c r="C51" s="15" t="s">
        <v>10</v>
      </c>
      <c r="D51" s="60" t="s">
        <v>11</v>
      </c>
      <c r="E51" s="61"/>
      <c r="F51" s="32" t="str">
        <f>F28</f>
        <v>Banner - University Family Care</v>
      </c>
      <c r="G51" s="32" t="str">
        <f>G28</f>
        <v>Mercy Care</v>
      </c>
      <c r="H51" s="32" t="str">
        <f>H28</f>
        <v>United HealthCare Community Plan</v>
      </c>
      <c r="I51" s="32" t="str">
        <f>I28</f>
        <v>White Mountain Apache Tribal ALTCS</v>
      </c>
      <c r="J51" s="32" t="str">
        <f>J28</f>
        <v>Gila River Indian Community  Tribal ALTCS</v>
      </c>
      <c r="K51" s="14" t="s">
        <v>14</v>
      </c>
    </row>
    <row r="52" spans="2:11" x14ac:dyDescent="0.55000000000000004">
      <c r="C52" s="16" t="s">
        <v>41</v>
      </c>
      <c r="D52" s="46" t="s">
        <v>42</v>
      </c>
      <c r="E52" s="47"/>
      <c r="F52" s="23">
        <f t="shared" ref="F52:H56" si="1">IFERROR(F29*F41,0)</f>
        <v>100</v>
      </c>
      <c r="G52" s="23">
        <f t="shared" si="1"/>
        <v>100</v>
      </c>
      <c r="H52" s="23">
        <f t="shared" si="1"/>
        <v>100</v>
      </c>
      <c r="I52" s="22">
        <f t="shared" ref="I52:J56" si="2">IFERROR(I29*I41,"NA")</f>
        <v>90.399999999999991</v>
      </c>
      <c r="J52" s="22">
        <f t="shared" si="2"/>
        <v>90.399999999999991</v>
      </c>
      <c r="K52" s="23">
        <f>SUM(F52:J52)</f>
        <v>480.79999999999995</v>
      </c>
    </row>
    <row r="53" spans="2:11" x14ac:dyDescent="0.55000000000000004">
      <c r="C53" s="16" t="s">
        <v>43</v>
      </c>
      <c r="D53" s="46" t="s">
        <v>44</v>
      </c>
      <c r="E53" s="47"/>
      <c r="F53" s="23">
        <f t="shared" si="1"/>
        <v>200</v>
      </c>
      <c r="G53" s="23">
        <f t="shared" si="1"/>
        <v>200</v>
      </c>
      <c r="H53" s="23">
        <f t="shared" si="1"/>
        <v>200</v>
      </c>
      <c r="I53" s="22">
        <f t="shared" si="2"/>
        <v>6338.4000000000005</v>
      </c>
      <c r="J53" s="22">
        <f t="shared" si="2"/>
        <v>6338.4000000000005</v>
      </c>
      <c r="K53" s="23">
        <f>SUM(F53:J53)</f>
        <v>13276.800000000001</v>
      </c>
    </row>
    <row r="54" spans="2:11" x14ac:dyDescent="0.55000000000000004">
      <c r="C54" s="16" t="s">
        <v>45</v>
      </c>
      <c r="D54" s="46" t="s">
        <v>46</v>
      </c>
      <c r="E54" s="47"/>
      <c r="F54" s="23">
        <f t="shared" si="1"/>
        <v>300</v>
      </c>
      <c r="G54" s="23">
        <f t="shared" si="1"/>
        <v>300</v>
      </c>
      <c r="H54" s="23">
        <f t="shared" si="1"/>
        <v>300</v>
      </c>
      <c r="I54" s="22" t="str">
        <f t="shared" si="2"/>
        <v>NA</v>
      </c>
      <c r="J54" s="22" t="str">
        <f t="shared" si="2"/>
        <v>NA</v>
      </c>
      <c r="K54" s="23">
        <f>SUM(F54:J54)</f>
        <v>900</v>
      </c>
    </row>
    <row r="55" spans="2:11" x14ac:dyDescent="0.55000000000000004">
      <c r="C55" s="16" t="s">
        <v>13</v>
      </c>
      <c r="D55" s="46" t="s">
        <v>47</v>
      </c>
      <c r="E55" s="47"/>
      <c r="F55" s="23">
        <f t="shared" si="1"/>
        <v>400</v>
      </c>
      <c r="G55" s="23">
        <f t="shared" si="1"/>
        <v>400</v>
      </c>
      <c r="H55" s="23">
        <f t="shared" si="1"/>
        <v>400</v>
      </c>
      <c r="I55" s="22" t="str">
        <f t="shared" si="2"/>
        <v>NA</v>
      </c>
      <c r="J55" s="22" t="str">
        <f t="shared" si="2"/>
        <v>NA</v>
      </c>
      <c r="K55" s="23">
        <f>SUM(F55:J55)</f>
        <v>1200</v>
      </c>
    </row>
    <row r="56" spans="2:11" x14ac:dyDescent="0.55000000000000004">
      <c r="C56" s="16" t="s">
        <v>48</v>
      </c>
      <c r="D56" s="46" t="s">
        <v>49</v>
      </c>
      <c r="E56" s="47"/>
      <c r="F56" s="23">
        <f t="shared" si="1"/>
        <v>500</v>
      </c>
      <c r="G56" s="23">
        <f t="shared" si="1"/>
        <v>500</v>
      </c>
      <c r="H56" s="23">
        <f t="shared" si="1"/>
        <v>500</v>
      </c>
      <c r="I56" s="22">
        <f t="shared" si="2"/>
        <v>1350</v>
      </c>
      <c r="J56" s="22">
        <f t="shared" si="2"/>
        <v>1350</v>
      </c>
      <c r="K56" s="23">
        <f>SUM(F56:J56)</f>
        <v>4200</v>
      </c>
    </row>
    <row r="57" spans="2:11" x14ac:dyDescent="0.55000000000000004">
      <c r="C57" s="17" t="s">
        <v>14</v>
      </c>
      <c r="D57" s="18"/>
      <c r="E57" s="19"/>
      <c r="F57" s="24">
        <f>SUM(F51:F56)</f>
        <v>1500</v>
      </c>
      <c r="G57" s="24">
        <f t="shared" ref="G57:K57" si="3">SUM(G51:G56)</f>
        <v>1500</v>
      </c>
      <c r="H57" s="24">
        <f t="shared" si="3"/>
        <v>1500</v>
      </c>
      <c r="I57" s="24">
        <f t="shared" si="3"/>
        <v>7778.8</v>
      </c>
      <c r="J57" s="24">
        <f t="shared" si="3"/>
        <v>7778.8</v>
      </c>
      <c r="K57" s="24">
        <f t="shared" si="3"/>
        <v>20057.599999999999</v>
      </c>
    </row>
    <row r="58" spans="2:11" x14ac:dyDescent="0.55000000000000004">
      <c r="C58" s="34"/>
      <c r="D58" s="34"/>
      <c r="E58" s="27"/>
      <c r="F58" s="35"/>
      <c r="G58" s="35"/>
      <c r="H58" s="35"/>
      <c r="I58" s="35"/>
      <c r="J58" s="35"/>
    </row>
    <row r="59" spans="2:11" x14ac:dyDescent="0.55000000000000004">
      <c r="B59" s="4" t="s">
        <v>8</v>
      </c>
      <c r="C59" s="13" t="s">
        <v>78</v>
      </c>
      <c r="D59" s="34"/>
      <c r="E59" s="27"/>
      <c r="F59" s="35"/>
      <c r="G59" s="35"/>
      <c r="H59" s="35"/>
      <c r="I59" s="35"/>
      <c r="J59" s="35"/>
    </row>
    <row r="60" spans="2:11" x14ac:dyDescent="0.55000000000000004">
      <c r="C60" s="13"/>
      <c r="D60" s="34"/>
      <c r="E60" s="27"/>
      <c r="F60" s="39" t="str">
        <f>+F50</f>
        <v>EPD</v>
      </c>
      <c r="G60" s="39" t="str">
        <f t="shared" ref="G60:H61" si="4">+G50</f>
        <v>EPD</v>
      </c>
      <c r="H60" s="39" t="str">
        <f t="shared" si="4"/>
        <v>EPD</v>
      </c>
      <c r="I60" s="39" t="str">
        <f>+I50</f>
        <v xml:space="preserve">Tribal ALTCS </v>
      </c>
      <c r="J60" s="39" t="str">
        <f t="shared" ref="J60:J61" si="5">+J50</f>
        <v xml:space="preserve">Tribal ALTCS </v>
      </c>
    </row>
    <row r="61" spans="2:11" ht="57.6" x14ac:dyDescent="0.55000000000000004">
      <c r="C61" s="58" t="s">
        <v>76</v>
      </c>
      <c r="D61" s="58"/>
      <c r="E61" s="59"/>
      <c r="F61" s="40" t="str">
        <f>+F51</f>
        <v>Banner - University Family Care</v>
      </c>
      <c r="G61" s="40" t="str">
        <f t="shared" si="4"/>
        <v>Mercy Care</v>
      </c>
      <c r="H61" s="40" t="str">
        <f t="shared" si="4"/>
        <v>United HealthCare Community Plan</v>
      </c>
      <c r="I61" s="40" t="str">
        <f>+I51</f>
        <v>White Mountain Apache Tribal ALTCS</v>
      </c>
      <c r="J61" s="40" t="str">
        <f t="shared" si="5"/>
        <v>Gila River Indian Community  Tribal ALTCS</v>
      </c>
      <c r="K61" s="14" t="s">
        <v>14</v>
      </c>
    </row>
    <row r="62" spans="2:11" x14ac:dyDescent="0.55000000000000004">
      <c r="C62" s="58"/>
      <c r="D62" s="58"/>
      <c r="E62" s="59"/>
      <c r="F62" s="2">
        <v>10</v>
      </c>
      <c r="G62" s="2">
        <v>10</v>
      </c>
      <c r="H62" s="2">
        <v>10</v>
      </c>
      <c r="I62" s="29">
        <v>10</v>
      </c>
      <c r="J62" s="29">
        <v>10</v>
      </c>
      <c r="K62" s="21">
        <f>SUM(F62:J62)</f>
        <v>50</v>
      </c>
    </row>
    <row r="64" spans="2:11" x14ac:dyDescent="0.55000000000000004">
      <c r="B64" s="5" t="s">
        <v>25</v>
      </c>
      <c r="C64" s="6" t="s">
        <v>26</v>
      </c>
      <c r="D64" s="6"/>
    </row>
    <row r="65" spans="2:11" ht="14.4" customHeight="1" x14ac:dyDescent="0.55000000000000004">
      <c r="B65" s="5"/>
      <c r="C65" s="57" t="s">
        <v>57</v>
      </c>
      <c r="D65" s="57"/>
      <c r="E65" s="57"/>
      <c r="F65" s="57"/>
      <c r="G65" s="57"/>
      <c r="H65" s="57"/>
      <c r="I65" s="57"/>
      <c r="J65" s="57"/>
      <c r="K65" s="25"/>
    </row>
    <row r="66" spans="2:11" x14ac:dyDescent="0.55000000000000004">
      <c r="B66" s="5"/>
      <c r="C66" s="57"/>
      <c r="D66" s="57"/>
      <c r="E66" s="57"/>
      <c r="F66" s="57"/>
      <c r="G66" s="57"/>
      <c r="H66" s="57"/>
      <c r="I66" s="57"/>
      <c r="J66" s="57"/>
      <c r="K66" s="25"/>
    </row>
    <row r="67" spans="2:11" x14ac:dyDescent="0.55000000000000004">
      <c r="B67" s="5"/>
      <c r="C67" s="38"/>
      <c r="D67" s="38"/>
      <c r="E67" s="38"/>
      <c r="F67" s="38"/>
      <c r="G67" s="38"/>
      <c r="H67" s="38"/>
      <c r="I67" s="38"/>
      <c r="J67" s="38"/>
      <c r="K67" s="38"/>
    </row>
    <row r="68" spans="2:11" x14ac:dyDescent="0.55000000000000004">
      <c r="C68" s="33" t="s">
        <v>58</v>
      </c>
    </row>
    <row r="69" spans="2:11" ht="14.4" customHeight="1" x14ac:dyDescent="0.55000000000000004">
      <c r="C69" s="8" t="s">
        <v>59</v>
      </c>
      <c r="D69" s="8"/>
      <c r="E69" s="8"/>
      <c r="F69" s="8"/>
      <c r="G69" s="8"/>
      <c r="H69" s="8"/>
      <c r="I69" s="8"/>
      <c r="J69" s="8"/>
    </row>
    <row r="70" spans="2:11" x14ac:dyDescent="0.55000000000000004">
      <c r="C70" s="8" t="s">
        <v>36</v>
      </c>
      <c r="D70" s="26"/>
      <c r="E70" s="26"/>
      <c r="F70" s="26"/>
      <c r="G70" s="26"/>
      <c r="H70" s="26"/>
      <c r="I70" s="26"/>
      <c r="J70" s="26"/>
    </row>
    <row r="71" spans="2:11" x14ac:dyDescent="0.55000000000000004">
      <c r="C71" s="48" t="s">
        <v>50</v>
      </c>
      <c r="D71" s="48"/>
      <c r="E71" s="48"/>
      <c r="F71" s="48"/>
      <c r="G71" s="48"/>
      <c r="H71" s="48"/>
      <c r="I71" s="48"/>
      <c r="J71" s="48"/>
    </row>
    <row r="72" spans="2:11" x14ac:dyDescent="0.55000000000000004">
      <c r="C72" s="48"/>
      <c r="D72" s="48"/>
      <c r="E72" s="48"/>
      <c r="F72" s="48"/>
      <c r="G72" s="48"/>
      <c r="H72" s="48"/>
      <c r="I72" s="48"/>
      <c r="J72" s="48"/>
    </row>
    <row r="73" spans="2:11" ht="14.4" customHeight="1" x14ac:dyDescent="0.55000000000000004">
      <c r="C73" s="57" t="s">
        <v>73</v>
      </c>
      <c r="D73" s="57"/>
      <c r="E73" s="57"/>
      <c r="F73" s="57"/>
      <c r="G73" s="57"/>
      <c r="H73" s="57"/>
      <c r="I73" s="57"/>
      <c r="J73" s="57"/>
    </row>
    <row r="74" spans="2:11" x14ac:dyDescent="0.55000000000000004">
      <c r="C74" s="57"/>
      <c r="D74" s="57"/>
      <c r="E74" s="57"/>
      <c r="F74" s="57"/>
      <c r="G74" s="57"/>
      <c r="H74" s="57"/>
      <c r="I74" s="57"/>
      <c r="J74" s="57"/>
    </row>
    <row r="75" spans="2:11" x14ac:dyDescent="0.55000000000000004">
      <c r="C75" s="57" t="s">
        <v>74</v>
      </c>
      <c r="D75" s="57"/>
      <c r="E75" s="57"/>
      <c r="F75" s="57"/>
      <c r="G75" s="57"/>
      <c r="H75" s="57"/>
      <c r="I75" s="57"/>
      <c r="J75" s="57"/>
    </row>
    <row r="76" spans="2:11" x14ac:dyDescent="0.55000000000000004">
      <c r="C76" s="57"/>
      <c r="D76" s="57"/>
      <c r="E76" s="57"/>
      <c r="F76" s="57"/>
      <c r="G76" s="57"/>
      <c r="H76" s="57"/>
      <c r="I76" s="57"/>
      <c r="J76" s="57"/>
    </row>
    <row r="77" spans="2:11" x14ac:dyDescent="0.55000000000000004">
      <c r="C77" s="57" t="s">
        <v>60</v>
      </c>
      <c r="D77" s="57"/>
      <c r="E77" s="57"/>
      <c r="F77" s="57"/>
      <c r="G77" s="57"/>
      <c r="H77" s="57"/>
      <c r="I77" s="57"/>
      <c r="J77" s="57"/>
    </row>
    <row r="78" spans="2:11" x14ac:dyDescent="0.55000000000000004">
      <c r="C78" s="57"/>
      <c r="D78" s="57"/>
      <c r="E78" s="57"/>
      <c r="F78" s="57"/>
      <c r="G78" s="57"/>
      <c r="H78" s="57"/>
      <c r="I78" s="57"/>
      <c r="J78" s="57"/>
    </row>
    <row r="79" spans="2:11" x14ac:dyDescent="0.55000000000000004">
      <c r="C79" s="57"/>
      <c r="D79" s="57"/>
      <c r="E79" s="57"/>
      <c r="F79" s="57"/>
      <c r="G79" s="57"/>
      <c r="H79" s="57"/>
      <c r="I79" s="57"/>
      <c r="J79" s="57"/>
    </row>
    <row r="80" spans="2:11" x14ac:dyDescent="0.55000000000000004">
      <c r="C80" s="8" t="s">
        <v>61</v>
      </c>
      <c r="D80" s="26"/>
      <c r="E80" s="26"/>
      <c r="F80" s="26"/>
      <c r="G80" s="26"/>
      <c r="H80" s="26"/>
      <c r="I80" s="26"/>
      <c r="J80" s="26"/>
    </row>
    <row r="82" spans="3:10" x14ac:dyDescent="0.55000000000000004">
      <c r="E82" s="37"/>
    </row>
    <row r="83" spans="3:10" x14ac:dyDescent="0.55000000000000004">
      <c r="C83" s="12" t="s">
        <v>30</v>
      </c>
      <c r="D83" s="12"/>
      <c r="E83" s="49"/>
      <c r="F83" s="49"/>
      <c r="G83" s="49"/>
      <c r="H83" s="9" t="s">
        <v>33</v>
      </c>
    </row>
    <row r="85" spans="3:10" x14ac:dyDescent="0.55000000000000004">
      <c r="E85" s="51"/>
      <c r="F85" s="52"/>
      <c r="G85" s="53"/>
    </row>
    <row r="86" spans="3:10" x14ac:dyDescent="0.55000000000000004">
      <c r="C86" s="12"/>
      <c r="D86" s="12"/>
      <c r="E86" s="54"/>
      <c r="F86" s="55"/>
      <c r="G86" s="56"/>
      <c r="H86" s="27"/>
      <c r="I86" s="44"/>
      <c r="J86" s="45"/>
    </row>
    <row r="87" spans="3:10" x14ac:dyDescent="0.55000000000000004">
      <c r="C87" s="12"/>
      <c r="D87" s="12"/>
      <c r="E87" s="50" t="s">
        <v>32</v>
      </c>
      <c r="F87" s="50"/>
      <c r="G87" s="50"/>
      <c r="H87" s="28"/>
      <c r="I87" s="43" t="s">
        <v>28</v>
      </c>
      <c r="J87" s="43"/>
    </row>
    <row r="89" spans="3:10" x14ac:dyDescent="0.55000000000000004">
      <c r="C89" s="12" t="s">
        <v>31</v>
      </c>
      <c r="D89" s="12"/>
      <c r="E89" s="49"/>
      <c r="F89" s="49"/>
      <c r="G89" s="49"/>
      <c r="H89" s="9" t="s">
        <v>33</v>
      </c>
    </row>
    <row r="91" spans="3:10" x14ac:dyDescent="0.55000000000000004">
      <c r="E91" s="51"/>
      <c r="F91" s="52"/>
      <c r="G91" s="53"/>
    </row>
    <row r="92" spans="3:10" x14ac:dyDescent="0.55000000000000004">
      <c r="C92" s="12"/>
      <c r="D92" s="12"/>
      <c r="E92" s="54"/>
      <c r="F92" s="55"/>
      <c r="G92" s="56"/>
      <c r="H92" s="27"/>
      <c r="I92" s="44"/>
      <c r="J92" s="45"/>
    </row>
    <row r="93" spans="3:10" x14ac:dyDescent="0.55000000000000004">
      <c r="C93" s="12"/>
      <c r="D93" s="12"/>
      <c r="E93" s="50" t="s">
        <v>32</v>
      </c>
      <c r="F93" s="50"/>
      <c r="G93" s="50"/>
      <c r="H93" s="28"/>
      <c r="I93" s="43" t="s">
        <v>28</v>
      </c>
      <c r="J93" s="43"/>
    </row>
  </sheetData>
  <sheetProtection password="DD91" sheet="1" objects="1" scenarios="1"/>
  <mergeCells count="38">
    <mergeCell ref="D41:E41"/>
    <mergeCell ref="A1:L1"/>
    <mergeCell ref="A2:L2"/>
    <mergeCell ref="C14:J15"/>
    <mergeCell ref="C19:J20"/>
    <mergeCell ref="D28:E28"/>
    <mergeCell ref="D29:E29"/>
    <mergeCell ref="D30:E30"/>
    <mergeCell ref="D31:E31"/>
    <mergeCell ref="D32:E32"/>
    <mergeCell ref="D33:E33"/>
    <mergeCell ref="D40:E40"/>
    <mergeCell ref="C65:J66"/>
    <mergeCell ref="D42:E42"/>
    <mergeCell ref="D43:E43"/>
    <mergeCell ref="D44:E44"/>
    <mergeCell ref="D45:E45"/>
    <mergeCell ref="D51:E51"/>
    <mergeCell ref="D52:E52"/>
    <mergeCell ref="D53:E53"/>
    <mergeCell ref="D54:E54"/>
    <mergeCell ref="D55:E55"/>
    <mergeCell ref="D56:E56"/>
    <mergeCell ref="C61:E62"/>
    <mergeCell ref="E93:G93"/>
    <mergeCell ref="I93:J93"/>
    <mergeCell ref="C71:J72"/>
    <mergeCell ref="C73:J74"/>
    <mergeCell ref="C75:J76"/>
    <mergeCell ref="C77:J79"/>
    <mergeCell ref="E83:G83"/>
    <mergeCell ref="E85:G86"/>
    <mergeCell ref="I86:J86"/>
    <mergeCell ref="E87:G87"/>
    <mergeCell ref="I87:J87"/>
    <mergeCell ref="E89:G89"/>
    <mergeCell ref="E91:G92"/>
    <mergeCell ref="I92:J92"/>
  </mergeCells>
  <printOptions horizontalCentered="1"/>
  <pageMargins left="0.2" right="0.2" top="0.25" bottom="0.25" header="0.3" footer="0.3"/>
  <pageSetup scale="61" orientation="portrait" horizontalDpi="1200" verticalDpi="1200" r:id="rId1"/>
  <headerFooter>
    <oddFooter>&amp;LForm Approved 3/30/20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'MCO Table'!$B$5:$B$12</xm:f>
          </x14:formula1>
          <xm:sqref>I28:J28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5" sqref="A5:B12"/>
    </sheetView>
  </sheetViews>
  <sheetFormatPr defaultRowHeight="14.4" x14ac:dyDescent="0.55000000000000004"/>
  <cols>
    <col min="1" max="1" width="10.7890625" style="4" bestFit="1" customWidth="1"/>
    <col min="2" max="2" width="47.1015625" style="42" bestFit="1" customWidth="1"/>
    <col min="3" max="16384" width="8.83984375" style="4"/>
  </cols>
  <sheetData>
    <row r="1" spans="1:2" x14ac:dyDescent="0.55000000000000004">
      <c r="A1" s="4" t="s">
        <v>22</v>
      </c>
      <c r="B1" s="42" t="s">
        <v>23</v>
      </c>
    </row>
    <row r="2" spans="1:2" hidden="1" x14ac:dyDescent="0.55000000000000004">
      <c r="A2" s="4" t="s">
        <v>12</v>
      </c>
      <c r="B2" s="42" t="s">
        <v>19</v>
      </c>
    </row>
    <row r="3" spans="1:2" hidden="1" x14ac:dyDescent="0.55000000000000004">
      <c r="A3" s="4" t="s">
        <v>12</v>
      </c>
      <c r="B3" s="42" t="s">
        <v>20</v>
      </c>
    </row>
    <row r="4" spans="1:2" hidden="1" x14ac:dyDescent="0.55000000000000004">
      <c r="A4" s="4" t="s">
        <v>12</v>
      </c>
      <c r="B4" s="42" t="s">
        <v>21</v>
      </c>
    </row>
    <row r="5" spans="1:2" x14ac:dyDescent="0.55000000000000004">
      <c r="A5" s="4" t="s">
        <v>72</v>
      </c>
      <c r="B5" s="42" t="s">
        <v>64</v>
      </c>
    </row>
    <row r="6" spans="1:2" x14ac:dyDescent="0.55000000000000004">
      <c r="A6" s="4" t="s">
        <v>72</v>
      </c>
      <c r="B6" s="42" t="s">
        <v>65</v>
      </c>
    </row>
    <row r="7" spans="1:2" x14ac:dyDescent="0.55000000000000004">
      <c r="A7" s="4" t="s">
        <v>72</v>
      </c>
      <c r="B7" s="42" t="s">
        <v>66</v>
      </c>
    </row>
    <row r="8" spans="1:2" x14ac:dyDescent="0.55000000000000004">
      <c r="A8" s="4" t="s">
        <v>72</v>
      </c>
      <c r="B8" s="42" t="s">
        <v>67</v>
      </c>
    </row>
    <row r="9" spans="1:2" x14ac:dyDescent="0.55000000000000004">
      <c r="A9" s="4" t="s">
        <v>72</v>
      </c>
      <c r="B9" s="42" t="s">
        <v>68</v>
      </c>
    </row>
    <row r="10" spans="1:2" x14ac:dyDescent="0.55000000000000004">
      <c r="A10" s="4" t="s">
        <v>72</v>
      </c>
      <c r="B10" s="42" t="s">
        <v>69</v>
      </c>
    </row>
    <row r="11" spans="1:2" x14ac:dyDescent="0.55000000000000004">
      <c r="A11" s="4" t="s">
        <v>72</v>
      </c>
      <c r="B11" s="42" t="s">
        <v>70</v>
      </c>
    </row>
    <row r="12" spans="1:2" x14ac:dyDescent="0.55000000000000004">
      <c r="A12" s="4" t="s">
        <v>72</v>
      </c>
      <c r="B12" s="42" t="s">
        <v>71</v>
      </c>
    </row>
  </sheetData>
  <sheetProtection password="DD91"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</vt:lpstr>
      <vt:lpstr>Sample</vt:lpstr>
      <vt:lpstr>MCO Table</vt:lpstr>
      <vt:lpstr>Form!Print_Area</vt:lpstr>
      <vt:lpstr>Sample!Print_Area</vt:lpstr>
    </vt:vector>
  </TitlesOfParts>
  <Company>Arizona 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Isiogu, Matthew</dc:creator>
  <cp:lastModifiedBy>Layne, Cynthia</cp:lastModifiedBy>
  <cp:lastPrinted>2020-04-08T22:21:27Z</cp:lastPrinted>
  <dcterms:created xsi:type="dcterms:W3CDTF">2020-03-27T15:38:47Z</dcterms:created>
  <dcterms:modified xsi:type="dcterms:W3CDTF">2020-04-16T00:40:25Z</dcterms:modified>
</cp:coreProperties>
</file>